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5项目支出预算表" sheetId="1" r:id="rId1"/>
  </sheets>
  <externalReferences>
    <externalReference r:id="rId2"/>
  </externalReferences>
  <definedNames>
    <definedName name="_xlnm.Print_Titles" localSheetId="0">表5项目支出预算表!$1:6</definedName>
    <definedName name="地区名称">#REF!</definedName>
  </definedNames>
  <calcPr calcId="144525" fullCalcOnLoad="1"/>
</workbook>
</file>

<file path=xl/sharedStrings.xml><?xml version="1.0" encoding="utf-8"?>
<sst xmlns="http://schemas.openxmlformats.org/spreadsheetml/2006/main" count="142">
  <si>
    <t>表5</t>
  </si>
  <si>
    <t>项目支出预算表</t>
  </si>
  <si>
    <t>单位名称：坪山新区坪山办事处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</si>
  <si>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</si>
  <si>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</si>
  <si>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</si>
  <si>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</si>
  <si>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</si>
  <si>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</si>
  <si>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</si>
  <si>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</si>
  <si>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</si>
  <si>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</si>
  <si>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</si>
  <si>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</si>
  <si>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</si>
  <si>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</si>
  <si>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</si>
  <si>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</si>
  <si>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</si>
  <si>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</si>
  <si>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坪山办事处</t>
  </si>
  <si>
    <t xml:space="preserve">  坪山办事处本级</t>
  </si>
  <si>
    <t xml:space="preserve">    一般事务管理</t>
  </si>
  <si>
    <t xml:space="preserve">       一般事务管理</t>
  </si>
  <si>
    <t xml:space="preserve">       机关后勤</t>
  </si>
  <si>
    <t xml:space="preserve">    机动预备费</t>
  </si>
  <si>
    <t xml:space="preserve">       机动预备费</t>
  </si>
  <si>
    <t xml:space="preserve">    社区管理</t>
  </si>
  <si>
    <t xml:space="preserve">       社区工作站人员经费</t>
  </si>
  <si>
    <t xml:space="preserve">       社区工作站公用经费</t>
  </si>
  <si>
    <t xml:space="preserve">       社区工作站治安经费</t>
  </si>
  <si>
    <t xml:space="preserve">       社区工作站工作经费</t>
  </si>
  <si>
    <t xml:space="preserve">       预留改革经费
</t>
  </si>
  <si>
    <t xml:space="preserve">  财务管理中心</t>
  </si>
  <si>
    <t xml:space="preserve">       财务核算</t>
  </si>
  <si>
    <t xml:space="preserve">       机关工会</t>
  </si>
  <si>
    <t xml:space="preserve">    党工委事务</t>
  </si>
  <si>
    <t xml:space="preserve">       党工委办公室事务</t>
  </si>
  <si>
    <t xml:space="preserve">       地方志工作 </t>
  </si>
  <si>
    <t xml:space="preserve">  水务管理中心</t>
  </si>
  <si>
    <t xml:space="preserve">    城市建设、国土及水务</t>
  </si>
  <si>
    <t xml:space="preserve">       三防</t>
  </si>
  <si>
    <t xml:space="preserve">       水务管理</t>
  </si>
  <si>
    <t xml:space="preserve">  经济服务中心</t>
  </si>
  <si>
    <t xml:space="preserve">    经济发展事务</t>
  </si>
  <si>
    <t xml:space="preserve">       产业发展</t>
  </si>
  <si>
    <t xml:space="preserve">       商贸事务</t>
  </si>
  <si>
    <t xml:space="preserve">       农业事务</t>
  </si>
  <si>
    <t xml:space="preserve">       食品安全监管 </t>
  </si>
  <si>
    <t xml:space="preserve">       扶贫</t>
  </si>
  <si>
    <t xml:space="preserve">  计划生育服务中心</t>
  </si>
  <si>
    <t xml:space="preserve">    人口和计划生育</t>
  </si>
  <si>
    <t xml:space="preserve">       计生管理</t>
  </si>
  <si>
    <t xml:space="preserve">       计生服务</t>
  </si>
  <si>
    <t xml:space="preserve">  流动人口和出租屋综合管理所</t>
  </si>
  <si>
    <t xml:space="preserve">    综治维稳事务</t>
  </si>
  <si>
    <t xml:space="preserve">       出租屋管理</t>
  </si>
  <si>
    <t xml:space="preserve">  劳动管理办公室</t>
  </si>
  <si>
    <t xml:space="preserve">    劳动就业事务</t>
  </si>
  <si>
    <t xml:space="preserve">       劳动事务</t>
  </si>
  <si>
    <t xml:space="preserve">       就业工作</t>
  </si>
  <si>
    <t xml:space="preserve">  市政服务中心</t>
  </si>
  <si>
    <t xml:space="preserve">    城市管理</t>
  </si>
  <si>
    <t xml:space="preserve">       市容环境</t>
  </si>
  <si>
    <t xml:space="preserve">       绿化管养</t>
  </si>
  <si>
    <t xml:space="preserve">       市政设施</t>
  </si>
  <si>
    <t xml:space="preserve">  文体服务中心</t>
  </si>
  <si>
    <t xml:space="preserve">    文体事务</t>
  </si>
  <si>
    <t xml:space="preserve">       文化事务</t>
  </si>
  <si>
    <t xml:space="preserve">       图书馆</t>
  </si>
  <si>
    <t xml:space="preserve">       文物保护</t>
  </si>
  <si>
    <t xml:space="preserve">       体育活动</t>
  </si>
  <si>
    <t xml:space="preserve">  城市管理局坪山办事处执法队</t>
  </si>
  <si>
    <t xml:space="preserve">       爱国卫生</t>
  </si>
  <si>
    <t xml:space="preserve">       行政执法</t>
  </si>
  <si>
    <t xml:space="preserve">       社区工作站设施维护费</t>
  </si>
  <si>
    <t xml:space="preserve">  法律服务中心</t>
  </si>
  <si>
    <t xml:space="preserve">    司法</t>
  </si>
  <si>
    <t xml:space="preserve">       司法事务</t>
  </si>
  <si>
    <t xml:space="preserve">  征收拆迁事务中心</t>
  </si>
  <si>
    <t xml:space="preserve">       征收拆迁</t>
  </si>
  <si>
    <t xml:space="preserve">  社会工作事务中心</t>
  </si>
  <si>
    <r>
      <t xml:space="preserve">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民政及统战事务</t>
    </r>
  </si>
  <si>
    <t xml:space="preserve">       拥军优属</t>
  </si>
  <si>
    <t xml:space="preserve">       民间组织管理</t>
  </si>
  <si>
    <t xml:space="preserve">       殡葬工作</t>
  </si>
  <si>
    <t xml:space="preserve">       社会救济</t>
  </si>
  <si>
    <t xml:space="preserve">       防灾减灾</t>
  </si>
  <si>
    <t xml:space="preserve">   社会建设事务</t>
  </si>
  <si>
    <t xml:space="preserve">       社会建设</t>
  </si>
  <si>
    <t xml:space="preserve">  土地管理中心</t>
  </si>
  <si>
    <t xml:space="preserve">       国土事务</t>
  </si>
  <si>
    <t xml:space="preserve">  城市更新事务中心</t>
  </si>
  <si>
    <t xml:space="preserve">       建设事务</t>
  </si>
  <si>
    <t xml:space="preserve">       城市更新</t>
  </si>
  <si>
    <t xml:space="preserve">  综治信访维稳中心</t>
  </si>
  <si>
    <t xml:space="preserve">       综治维稳</t>
  </si>
  <si>
    <t xml:space="preserve">    应急</t>
  </si>
  <si>
    <t xml:space="preserve">       应急事务</t>
  </si>
  <si>
    <t xml:space="preserve">    信访</t>
  </si>
  <si>
    <t xml:space="preserve">       信访事务</t>
  </si>
  <si>
    <t xml:space="preserve">  物业管理中心</t>
  </si>
  <si>
    <t xml:space="preserve">       社区物业</t>
  </si>
  <si>
    <t xml:space="preserve">  人口与计划生育办公室</t>
  </si>
  <si>
    <t xml:space="preserve">       人口管理</t>
  </si>
  <si>
    <t xml:space="preserve">       计生补助</t>
  </si>
  <si>
    <t xml:space="preserve">       计生考核</t>
  </si>
  <si>
    <t xml:space="preserve">  林业管理中心</t>
  </si>
  <si>
    <t xml:space="preserve">   城市管理</t>
  </si>
  <si>
    <t xml:space="preserve">       林业管理</t>
  </si>
  <si>
    <t xml:space="preserve">       林地管理</t>
  </si>
  <si>
    <t xml:space="preserve">  机关后勤服务中心</t>
  </si>
  <si>
    <t xml:space="preserve">    纪检监察事务</t>
  </si>
  <si>
    <t xml:space="preserve">       纪检监察事务</t>
  </si>
  <si>
    <t xml:space="preserve">    宣传事务</t>
  </si>
  <si>
    <t xml:space="preserve">       宣传工作</t>
  </si>
  <si>
    <t xml:space="preserve">       精神文明建设</t>
  </si>
  <si>
    <t xml:space="preserve">    民政及统战事务</t>
  </si>
  <si>
    <t xml:space="preserve">       统战事务</t>
  </si>
  <si>
    <t xml:space="preserve">       财政事务</t>
  </si>
  <si>
    <t xml:space="preserve">       资产监管</t>
  </si>
  <si>
    <t xml:space="preserve">       统计事务</t>
  </si>
  <si>
    <t xml:space="preserve">    工青妇事务</t>
  </si>
  <si>
    <t xml:space="preserve">       共青团事务</t>
  </si>
  <si>
    <t xml:space="preserve">       妇联事务</t>
  </si>
  <si>
    <t xml:space="preserve">    安全生产及消防</t>
  </si>
  <si>
    <t xml:space="preserve">       安全生产</t>
  </si>
  <si>
    <t xml:space="preserve">       消防事务</t>
  </si>
  <si>
    <t xml:space="preserve">    武装事务</t>
  </si>
  <si>
    <t xml:space="preserve">       武装事务</t>
  </si>
  <si>
    <t xml:space="preserve">  坪山总工会</t>
  </si>
  <si>
    <t xml:space="preserve">       工会事务</t>
  </si>
  <si>
    <r>
      <t xml:space="preserve"> </t>
    </r>
    <r>
      <rPr>
        <sz val="10"/>
        <rFont val="宋体"/>
        <charset val="134"/>
      </rPr>
      <t xml:space="preserve"> 老干部活动中心</t>
    </r>
  </si>
  <si>
    <t xml:space="preserve">    组织人事事务</t>
  </si>
  <si>
    <t xml:space="preserve">       老干部管理</t>
  </si>
  <si>
    <t xml:space="preserve">       关工委事务</t>
  </si>
  <si>
    <t xml:space="preserve"> “两新”组织党工委办公室</t>
  </si>
  <si>
    <t xml:space="preserve">       党建</t>
  </si>
  <si>
    <t xml:space="preserve">       干部管理</t>
  </si>
  <si>
    <t xml:space="preserve">       人大政协联络</t>
  </si>
  <si>
    <t xml:space="preserve">       人事管理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</si>
</sst>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0"/>
    <numFmt numFmtId="178" formatCode="#,##0_);[Red]\(#,##0\)"/>
  </numFmts>
  <fonts count="2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40" fontId="0" fillId="0" borderId="0" xfId="0" applyNumberFormat="1"/>
    <xf numFmtId="177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 applyProtection="1"/>
    <xf numFmtId="40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54" applyNumberFormat="1" applyFont="1" applyFill="1" applyBorder="1" applyAlignment="1" applyProtection="1">
      <alignment horizontal="left" vertical="center" wrapText="1"/>
    </xf>
    <xf numFmtId="178" fontId="2" fillId="0" borderId="4" xfId="0" applyNumberFormat="1" applyFont="1" applyFill="1" applyBorder="1" applyAlignment="1" applyProtection="1">
      <alignment horizontal="right" vertical="center"/>
    </xf>
    <xf numFmtId="0" fontId="2" fillId="0" borderId="2" xfId="54" applyFont="1" applyBorder="1" applyAlignment="1">
      <alignment vertical="center"/>
    </xf>
    <xf numFmtId="49" fontId="2" fillId="0" borderId="2" xfId="54" applyNumberFormat="1" applyFont="1" applyBorder="1" applyAlignment="1">
      <alignment vertical="center"/>
    </xf>
    <xf numFmtId="0" fontId="2" fillId="0" borderId="2" xfId="36" applyNumberFormat="1" applyFont="1" applyFill="1" applyBorder="1" applyAlignment="1">
      <alignment horizontal="left" vertical="center" wrapText="1"/>
    </xf>
    <xf numFmtId="178" fontId="2" fillId="0" borderId="2" xfId="53" applyNumberFormat="1" applyFont="1" applyFill="1" applyBorder="1" applyAlignment="1">
      <alignment horizontal="right" vertical="center" wrapText="1"/>
    </xf>
    <xf numFmtId="0" fontId="2" fillId="0" borderId="2" xfId="36" applyNumberFormat="1" applyFont="1" applyFill="1" applyBorder="1" applyAlignment="1">
      <alignment horizontal="left" vertical="top" wrapText="1"/>
    </xf>
    <xf numFmtId="178" fontId="2" fillId="0" borderId="2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2" fillId="0" borderId="2" xfId="0" applyNumberFormat="1" applyFont="1" applyBorder="1"/>
    <xf numFmtId="178" fontId="0" fillId="0" borderId="2" xfId="0" applyNumberFormat="1" applyBorder="1"/>
    <xf numFmtId="0" fontId="2" fillId="0" borderId="2" xfId="55" applyFont="1" applyBorder="1" applyAlignment="1">
      <alignment vertical="center"/>
    </xf>
    <xf numFmtId="0" fontId="2" fillId="0" borderId="2" xfId="43" applyNumberFormat="1" applyFont="1" applyFill="1" applyBorder="1" applyAlignment="1">
      <alignment horizontal="left" vertical="center" wrapText="1"/>
    </xf>
    <xf numFmtId="0" fontId="2" fillId="0" borderId="2" xfId="33" applyNumberFormat="1" applyFont="1" applyFill="1" applyBorder="1" applyAlignment="1">
      <alignment horizontal="left" vertical="center" wrapText="1"/>
    </xf>
    <xf numFmtId="178" fontId="2" fillId="0" borderId="2" xfId="52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6" xfId="33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 2 5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4" xfId="52"/>
    <cellStyle name="常规 7" xfId="53"/>
    <cellStyle name="常规 4" xfId="54"/>
    <cellStyle name="常规 3" xfId="55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&#24037;&#20316;/&#22378;&#23665;&#21150;&#20107;&#22788;&#32593;&#31449;&#26356;&#26032;/&#21150;&#20107;&#22788;&#37096;&#38376;&#39044;&#31639;/2016.3.9/&#22378;&#23665;&#21150;&#20107;&#227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  <sheetName val="表9上级专项转移支付资金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196"/>
  <sheetViews>
    <sheetView tabSelected="1" workbookViewId="0">
      <selection activeCell="E21" sqref="E21"/>
    </sheetView>
  </sheetViews>
  <sheetFormatPr defaultColWidth="9" defaultRowHeight="14.25"/>
  <cols>
    <col min="1" max="1" width="4.625" customWidth="1"/>
    <col min="2" max="2" width="23.75" customWidth="1"/>
    <col min="3" max="3" width="8.375" customWidth="1"/>
    <col min="4" max="4" width="9" customWidth="1"/>
    <col min="5" max="5" width="8.75" customWidth="1"/>
    <col min="6" max="6" width="8.75" style="1" customWidth="1"/>
    <col min="7" max="8" width="7.625" customWidth="1"/>
    <col min="9" max="9" width="6.75" customWidth="1"/>
    <col min="10" max="10" width="4.875" customWidth="1"/>
    <col min="11" max="11" width="3.5" customWidth="1"/>
    <col min="12" max="12" width="5.625" customWidth="1"/>
    <col min="13" max="13" width="3.375" customWidth="1"/>
    <col min="14" max="14" width="4.125" customWidth="1"/>
    <col min="15" max="15" width="4.875" customWidth="1"/>
    <col min="16" max="16" width="5.625" customWidth="1"/>
    <col min="17" max="17" width="6.75" customWidth="1"/>
  </cols>
  <sheetData>
    <row r="1" spans="2:2">
      <c r="B1" t="s">
        <v>0</v>
      </c>
    </row>
    <row r="2" ht="20.2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6.5" customHeight="1" spans="2:15">
      <c r="B3" s="3" t="s">
        <v>2</v>
      </c>
      <c r="C3" s="4"/>
      <c r="D3" s="4"/>
      <c r="E3" s="4"/>
      <c r="F3" s="5"/>
      <c r="G3" s="4"/>
      <c r="H3" s="4"/>
      <c r="I3" s="4"/>
      <c r="J3" s="4"/>
      <c r="K3" s="4"/>
      <c r="L3" s="4" t="s">
        <v>3</v>
      </c>
      <c r="M3" s="4"/>
      <c r="N3" s="4"/>
      <c r="O3" s="26"/>
    </row>
    <row r="4" ht="17.25" customHeight="1" spans="2:17">
      <c r="B4" s="6" t="s">
        <v>4</v>
      </c>
      <c r="C4" s="7" t="s">
        <v>5</v>
      </c>
      <c r="D4" s="8" t="s">
        <v>6</v>
      </c>
      <c r="E4" s="8"/>
      <c r="F4" s="8"/>
      <c r="G4" s="8"/>
      <c r="H4" s="8"/>
      <c r="I4" s="8"/>
      <c r="J4" s="8"/>
      <c r="K4" s="27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27" t="s">
        <v>12</v>
      </c>
      <c r="Q4" s="27" t="s">
        <v>13</v>
      </c>
    </row>
    <row r="5" ht="21" customHeight="1" spans="2:17">
      <c r="B5" s="9"/>
      <c r="C5" s="7"/>
      <c r="D5" s="10" t="s">
        <v>14</v>
      </c>
      <c r="E5" s="11" t="s">
        <v>15</v>
      </c>
      <c r="F5" s="12"/>
      <c r="G5" s="12"/>
      <c r="H5" s="13"/>
      <c r="I5" s="10" t="s">
        <v>16</v>
      </c>
      <c r="J5" s="10" t="s">
        <v>17</v>
      </c>
      <c r="K5" s="27"/>
      <c r="L5" s="9"/>
      <c r="M5" s="9"/>
      <c r="N5" s="9"/>
      <c r="O5" s="9"/>
      <c r="P5" s="27"/>
      <c r="Q5" s="27"/>
    </row>
    <row r="6" ht="27" customHeight="1" spans="2:17">
      <c r="B6" s="14"/>
      <c r="C6" s="7"/>
      <c r="D6" s="15"/>
      <c r="E6" s="8" t="s">
        <v>14</v>
      </c>
      <c r="F6" s="16" t="s">
        <v>18</v>
      </c>
      <c r="G6" s="17" t="s">
        <v>19</v>
      </c>
      <c r="H6" s="17" t="s">
        <v>20</v>
      </c>
      <c r="I6" s="15"/>
      <c r="J6" s="15"/>
      <c r="K6" s="27"/>
      <c r="L6" s="14"/>
      <c r="M6" s="14"/>
      <c r="N6" s="14"/>
      <c r="O6" s="14"/>
      <c r="P6" s="27"/>
      <c r="Q6" s="27"/>
    </row>
    <row r="7" ht="15" customHeight="1" spans="2:17">
      <c r="B7" s="18" t="s">
        <v>21</v>
      </c>
      <c r="C7" s="19">
        <f t="shared" ref="C7:C70" si="0">D7+Q7</f>
        <v>49078.48</v>
      </c>
      <c r="D7" s="19">
        <f t="shared" ref="D7:D70" si="1">E7+I7</f>
        <v>48781.16</v>
      </c>
      <c r="E7" s="19">
        <f t="shared" ref="E7:E70" si="2">F7</f>
        <v>47551.16</v>
      </c>
      <c r="F7" s="19">
        <f>F8+F20+F29+F36+F45+F52+F58+F65+F73+F82+F91+F96+F101+F112+F117+F124+F133+F139+F147+F153+F178+F183+F189</f>
        <v>47551.16</v>
      </c>
      <c r="G7" s="19"/>
      <c r="H7" s="19"/>
      <c r="I7" s="19">
        <v>1230</v>
      </c>
      <c r="J7" s="19"/>
      <c r="K7" s="28"/>
      <c r="L7" s="29"/>
      <c r="M7" s="29"/>
      <c r="N7" s="29"/>
      <c r="O7" s="30"/>
      <c r="P7" s="19"/>
      <c r="Q7" s="29">
        <f>Q8+Q20+Q82+Q153</f>
        <v>297.32</v>
      </c>
    </row>
    <row r="8" ht="15" customHeight="1" spans="2:17">
      <c r="B8" s="18" t="s">
        <v>22</v>
      </c>
      <c r="C8" s="19">
        <f t="shared" si="0"/>
        <v>16706.55</v>
      </c>
      <c r="D8" s="19">
        <f t="shared" si="1"/>
        <v>16448.29</v>
      </c>
      <c r="E8" s="19">
        <f t="shared" si="2"/>
        <v>16448.29</v>
      </c>
      <c r="F8" s="19">
        <f>F9+F12+F14</f>
        <v>16448.29</v>
      </c>
      <c r="G8" s="19"/>
      <c r="H8" s="19"/>
      <c r="I8" s="19"/>
      <c r="J8" s="19"/>
      <c r="K8" s="19"/>
      <c r="L8" s="19"/>
      <c r="M8" s="19"/>
      <c r="N8" s="19"/>
      <c r="O8" s="29"/>
      <c r="P8" s="19"/>
      <c r="Q8" s="29">
        <v>258.26</v>
      </c>
    </row>
    <row r="9" ht="15" customHeight="1" spans="2:17">
      <c r="B9" s="18" t="s">
        <v>23</v>
      </c>
      <c r="C9" s="19">
        <f t="shared" si="0"/>
        <v>4407.81</v>
      </c>
      <c r="D9" s="19">
        <f t="shared" si="1"/>
        <v>4149.55</v>
      </c>
      <c r="E9" s="19">
        <f t="shared" si="2"/>
        <v>4149.55</v>
      </c>
      <c r="F9" s="19">
        <f>F10+F11</f>
        <v>4149.55</v>
      </c>
      <c r="G9" s="19"/>
      <c r="H9" s="19"/>
      <c r="I9" s="19"/>
      <c r="J9" s="19"/>
      <c r="K9" s="28"/>
      <c r="L9" s="29"/>
      <c r="M9" s="29"/>
      <c r="N9" s="29"/>
      <c r="O9" s="25"/>
      <c r="P9" s="19"/>
      <c r="Q9" s="29">
        <v>258.26</v>
      </c>
    </row>
    <row r="10" ht="15" customHeight="1" spans="2:17">
      <c r="B10" s="20" t="s">
        <v>24</v>
      </c>
      <c r="C10" s="19">
        <f t="shared" si="0"/>
        <v>4257.81</v>
      </c>
      <c r="D10" s="19">
        <f t="shared" si="1"/>
        <v>3999.55</v>
      </c>
      <c r="E10" s="19">
        <f t="shared" si="2"/>
        <v>3999.55</v>
      </c>
      <c r="F10" s="19">
        <f>3799.55+200</f>
        <v>3999.55</v>
      </c>
      <c r="G10" s="19"/>
      <c r="H10" s="19"/>
      <c r="I10" s="19"/>
      <c r="J10" s="19"/>
      <c r="K10" s="28"/>
      <c r="L10" s="29"/>
      <c r="M10" s="29"/>
      <c r="N10" s="29"/>
      <c r="O10" s="25"/>
      <c r="P10" s="19"/>
      <c r="Q10" s="29">
        <v>258.26</v>
      </c>
    </row>
    <row r="11" ht="15" customHeight="1" spans="2:17">
      <c r="B11" s="18" t="s">
        <v>25</v>
      </c>
      <c r="C11" s="19">
        <f t="shared" si="0"/>
        <v>150</v>
      </c>
      <c r="D11" s="19">
        <f t="shared" si="1"/>
        <v>150</v>
      </c>
      <c r="E11" s="19">
        <f t="shared" si="2"/>
        <v>150</v>
      </c>
      <c r="F11" s="19">
        <v>150</v>
      </c>
      <c r="G11" s="19"/>
      <c r="H11" s="19"/>
      <c r="I11" s="19"/>
      <c r="J11" s="19"/>
      <c r="K11" s="28"/>
      <c r="L11" s="29"/>
      <c r="M11" s="29"/>
      <c r="N11" s="29"/>
      <c r="O11" s="25"/>
      <c r="P11" s="19"/>
      <c r="Q11" s="29"/>
    </row>
    <row r="12" ht="15" customHeight="1" spans="2:17">
      <c r="B12" s="21" t="s">
        <v>26</v>
      </c>
      <c r="C12" s="19">
        <f t="shared" si="0"/>
        <v>2000</v>
      </c>
      <c r="D12" s="19">
        <f t="shared" si="1"/>
        <v>2000</v>
      </c>
      <c r="E12" s="19">
        <f t="shared" si="2"/>
        <v>2000</v>
      </c>
      <c r="F12" s="19">
        <v>2000</v>
      </c>
      <c r="G12" s="19"/>
      <c r="H12" s="19"/>
      <c r="I12" s="19"/>
      <c r="J12" s="19"/>
      <c r="K12" s="28"/>
      <c r="L12" s="29"/>
      <c r="M12" s="29"/>
      <c r="N12" s="29"/>
      <c r="O12" s="25"/>
      <c r="P12" s="19"/>
      <c r="Q12" s="29"/>
    </row>
    <row r="13" ht="15" customHeight="1" spans="2:17">
      <c r="B13" s="21" t="s">
        <v>27</v>
      </c>
      <c r="C13" s="19">
        <f t="shared" si="0"/>
        <v>2000</v>
      </c>
      <c r="D13" s="19">
        <f t="shared" si="1"/>
        <v>2000</v>
      </c>
      <c r="E13" s="19">
        <f t="shared" si="2"/>
        <v>2000</v>
      </c>
      <c r="F13" s="19">
        <v>2000</v>
      </c>
      <c r="G13" s="19"/>
      <c r="H13" s="19"/>
      <c r="I13" s="19"/>
      <c r="J13" s="19"/>
      <c r="K13" s="28"/>
      <c r="L13" s="29"/>
      <c r="M13" s="29"/>
      <c r="N13" s="29"/>
      <c r="O13" s="25"/>
      <c r="P13" s="19"/>
      <c r="Q13" s="29"/>
    </row>
    <row r="14" ht="15" customHeight="1" spans="2:17">
      <c r="B14" s="21" t="s">
        <v>28</v>
      </c>
      <c r="C14" s="19">
        <f t="shared" si="0"/>
        <v>10298.74</v>
      </c>
      <c r="D14" s="19">
        <f t="shared" si="1"/>
        <v>10298.74</v>
      </c>
      <c r="E14" s="19">
        <f t="shared" si="2"/>
        <v>10298.74</v>
      </c>
      <c r="F14" s="19">
        <f>SUM(F15:F19)</f>
        <v>10298.74</v>
      </c>
      <c r="G14" s="19"/>
      <c r="H14" s="19"/>
      <c r="I14" s="19"/>
      <c r="J14" s="19"/>
      <c r="K14" s="28"/>
      <c r="L14" s="29"/>
      <c r="M14" s="29"/>
      <c r="N14" s="29"/>
      <c r="O14" s="25"/>
      <c r="P14" s="19"/>
      <c r="Q14" s="29"/>
    </row>
    <row r="15" ht="15" customHeight="1" spans="2:17">
      <c r="B15" s="22" t="s">
        <v>29</v>
      </c>
      <c r="C15" s="19">
        <f t="shared" si="0"/>
        <v>4103</v>
      </c>
      <c r="D15" s="19">
        <f t="shared" si="1"/>
        <v>4103</v>
      </c>
      <c r="E15" s="19">
        <f t="shared" si="2"/>
        <v>4103</v>
      </c>
      <c r="F15" s="23">
        <v>4103</v>
      </c>
      <c r="G15" s="19"/>
      <c r="H15" s="19"/>
      <c r="I15" s="19"/>
      <c r="J15" s="19"/>
      <c r="K15" s="28"/>
      <c r="L15" s="29"/>
      <c r="M15" s="29"/>
      <c r="N15" s="29"/>
      <c r="O15" s="25"/>
      <c r="P15" s="19"/>
      <c r="Q15" s="29"/>
    </row>
    <row r="16" ht="15" customHeight="1" spans="2:17">
      <c r="B16" s="22" t="s">
        <v>30</v>
      </c>
      <c r="C16" s="19">
        <f t="shared" si="0"/>
        <v>1190</v>
      </c>
      <c r="D16" s="19">
        <f t="shared" si="1"/>
        <v>1190</v>
      </c>
      <c r="E16" s="19">
        <f t="shared" si="2"/>
        <v>1190</v>
      </c>
      <c r="F16" s="23">
        <v>1190</v>
      </c>
      <c r="G16" s="19"/>
      <c r="H16" s="19"/>
      <c r="I16" s="19"/>
      <c r="J16" s="19"/>
      <c r="K16" s="28"/>
      <c r="L16" s="29"/>
      <c r="M16" s="29"/>
      <c r="N16" s="29"/>
      <c r="O16" s="25"/>
      <c r="P16" s="19"/>
      <c r="Q16" s="29"/>
    </row>
    <row r="17" ht="15" customHeight="1" spans="2:17">
      <c r="B17" s="22" t="s">
        <v>31</v>
      </c>
      <c r="C17" s="19">
        <f t="shared" si="0"/>
        <v>1105.74</v>
      </c>
      <c r="D17" s="19">
        <f t="shared" si="1"/>
        <v>1105.74</v>
      </c>
      <c r="E17" s="19">
        <f t="shared" si="2"/>
        <v>1105.74</v>
      </c>
      <c r="F17" s="23">
        <v>1105.74</v>
      </c>
      <c r="G17" s="19"/>
      <c r="H17" s="19"/>
      <c r="I17" s="19"/>
      <c r="J17" s="19"/>
      <c r="K17" s="28"/>
      <c r="L17" s="29"/>
      <c r="M17" s="29"/>
      <c r="N17" s="29"/>
      <c r="O17" s="25"/>
      <c r="P17" s="19"/>
      <c r="Q17" s="29"/>
    </row>
    <row r="18" ht="15" customHeight="1" spans="2:17">
      <c r="B18" s="22" t="s">
        <v>32</v>
      </c>
      <c r="C18" s="19">
        <f t="shared" si="0"/>
        <v>3400</v>
      </c>
      <c r="D18" s="19">
        <f t="shared" si="1"/>
        <v>3400</v>
      </c>
      <c r="E18" s="19">
        <f t="shared" si="2"/>
        <v>3400</v>
      </c>
      <c r="F18" s="23">
        <v>3400</v>
      </c>
      <c r="G18" s="19"/>
      <c r="H18" s="19"/>
      <c r="I18" s="19"/>
      <c r="J18" s="19"/>
      <c r="K18" s="28"/>
      <c r="L18" s="29"/>
      <c r="M18" s="29"/>
      <c r="N18" s="29"/>
      <c r="O18" s="25"/>
      <c r="P18" s="19"/>
      <c r="Q18" s="29"/>
    </row>
    <row r="19" ht="15" customHeight="1" spans="2:17">
      <c r="B19" s="24" t="s">
        <v>33</v>
      </c>
      <c r="C19" s="19">
        <f t="shared" si="0"/>
        <v>500</v>
      </c>
      <c r="D19" s="19">
        <f t="shared" si="1"/>
        <v>500</v>
      </c>
      <c r="E19" s="19">
        <f t="shared" si="2"/>
        <v>500</v>
      </c>
      <c r="F19" s="19">
        <v>500</v>
      </c>
      <c r="G19" s="19"/>
      <c r="H19" s="19"/>
      <c r="I19" s="19"/>
      <c r="J19" s="19"/>
      <c r="K19" s="28"/>
      <c r="L19" s="29"/>
      <c r="M19" s="29"/>
      <c r="N19" s="29"/>
      <c r="O19" s="25"/>
      <c r="P19" s="19"/>
      <c r="Q19" s="29"/>
    </row>
    <row r="20" ht="15" customHeight="1" spans="2:17">
      <c r="B20" s="18" t="s">
        <v>34</v>
      </c>
      <c r="C20" s="19">
        <f t="shared" si="0"/>
        <v>5022.84</v>
      </c>
      <c r="D20" s="19">
        <f t="shared" si="1"/>
        <v>5019</v>
      </c>
      <c r="E20" s="19">
        <f t="shared" si="2"/>
        <v>5019</v>
      </c>
      <c r="F20" s="19">
        <f>F21+F26</f>
        <v>5019</v>
      </c>
      <c r="G20" s="19"/>
      <c r="H20" s="19"/>
      <c r="I20" s="19"/>
      <c r="J20" s="19"/>
      <c r="K20" s="28"/>
      <c r="L20" s="29"/>
      <c r="M20" s="29"/>
      <c r="N20" s="29"/>
      <c r="O20" s="25"/>
      <c r="P20" s="19"/>
      <c r="Q20" s="29">
        <v>3.84</v>
      </c>
    </row>
    <row r="21" ht="15" customHeight="1" spans="2:17">
      <c r="B21" s="18" t="s">
        <v>23</v>
      </c>
      <c r="C21" s="19">
        <f t="shared" si="0"/>
        <v>4902.84</v>
      </c>
      <c r="D21" s="19">
        <f t="shared" si="1"/>
        <v>4899</v>
      </c>
      <c r="E21" s="19">
        <f t="shared" si="2"/>
        <v>4899</v>
      </c>
      <c r="F21" s="19">
        <f>F22+F23+F24+F25</f>
        <v>4899</v>
      </c>
      <c r="G21" s="19"/>
      <c r="H21" s="19"/>
      <c r="I21" s="19"/>
      <c r="J21" s="19"/>
      <c r="K21" s="28"/>
      <c r="L21" s="29"/>
      <c r="M21" s="29"/>
      <c r="N21" s="29"/>
      <c r="O21" s="25"/>
      <c r="P21" s="19"/>
      <c r="Q21" s="29">
        <v>3.84</v>
      </c>
    </row>
    <row r="22" ht="15" customHeight="1" spans="2:17">
      <c r="B22" s="20" t="s">
        <v>24</v>
      </c>
      <c r="C22" s="19">
        <f t="shared" si="0"/>
        <v>4522.44</v>
      </c>
      <c r="D22" s="19">
        <f t="shared" si="1"/>
        <v>4518.6</v>
      </c>
      <c r="E22" s="19">
        <f t="shared" si="2"/>
        <v>4518.6</v>
      </c>
      <c r="F22" s="19">
        <v>4518.6</v>
      </c>
      <c r="G22" s="19"/>
      <c r="H22" s="19"/>
      <c r="I22" s="19"/>
      <c r="J22" s="19"/>
      <c r="K22" s="28"/>
      <c r="L22" s="29"/>
      <c r="M22" s="29"/>
      <c r="N22" s="29"/>
      <c r="O22" s="25"/>
      <c r="P22" s="19"/>
      <c r="Q22" s="29">
        <v>3.84</v>
      </c>
    </row>
    <row r="23" ht="15" customHeight="1" spans="2:17">
      <c r="B23" s="18" t="s">
        <v>25</v>
      </c>
      <c r="C23" s="19">
        <f t="shared" si="0"/>
        <v>266.4</v>
      </c>
      <c r="D23" s="19">
        <f t="shared" si="1"/>
        <v>266.4</v>
      </c>
      <c r="E23" s="19">
        <f t="shared" si="2"/>
        <v>266.4</v>
      </c>
      <c r="F23" s="19">
        <v>266.4</v>
      </c>
      <c r="G23" s="19"/>
      <c r="H23" s="19"/>
      <c r="I23" s="19"/>
      <c r="J23" s="19"/>
      <c r="K23" s="28"/>
      <c r="L23" s="29"/>
      <c r="M23" s="29"/>
      <c r="N23" s="29"/>
      <c r="O23" s="25"/>
      <c r="P23" s="19"/>
      <c r="Q23" s="29"/>
    </row>
    <row r="24" ht="15" customHeight="1" spans="2:17">
      <c r="B24" s="18" t="s">
        <v>35</v>
      </c>
      <c r="C24" s="19">
        <f t="shared" si="0"/>
        <v>14</v>
      </c>
      <c r="D24" s="19">
        <f t="shared" si="1"/>
        <v>14</v>
      </c>
      <c r="E24" s="19">
        <f t="shared" si="2"/>
        <v>14</v>
      </c>
      <c r="F24" s="19">
        <v>14</v>
      </c>
      <c r="G24" s="19"/>
      <c r="H24" s="19"/>
      <c r="I24" s="19"/>
      <c r="J24" s="19"/>
      <c r="K24" s="28"/>
      <c r="L24" s="29"/>
      <c r="M24" s="29"/>
      <c r="N24" s="29"/>
      <c r="O24" s="25"/>
      <c r="P24" s="31"/>
      <c r="Q24" s="29"/>
    </row>
    <row r="25" ht="15" customHeight="1" spans="2:17">
      <c r="B25" s="18" t="s">
        <v>36</v>
      </c>
      <c r="C25" s="19">
        <f t="shared" si="0"/>
        <v>100</v>
      </c>
      <c r="D25" s="19">
        <f t="shared" si="1"/>
        <v>100</v>
      </c>
      <c r="E25" s="19">
        <f t="shared" si="2"/>
        <v>100</v>
      </c>
      <c r="F25" s="19">
        <v>100</v>
      </c>
      <c r="G25" s="19"/>
      <c r="H25" s="19"/>
      <c r="I25" s="19"/>
      <c r="J25" s="19"/>
      <c r="K25" s="28"/>
      <c r="L25" s="29"/>
      <c r="M25" s="29"/>
      <c r="N25" s="29"/>
      <c r="O25" s="25"/>
      <c r="P25" s="31"/>
      <c r="Q25" s="29"/>
    </row>
    <row r="26" ht="15" customHeight="1" spans="2:17">
      <c r="B26" s="18" t="s">
        <v>37</v>
      </c>
      <c r="C26" s="19">
        <f t="shared" si="0"/>
        <v>120</v>
      </c>
      <c r="D26" s="19">
        <f t="shared" si="1"/>
        <v>120</v>
      </c>
      <c r="E26" s="19">
        <f t="shared" si="2"/>
        <v>120</v>
      </c>
      <c r="F26" s="19">
        <f>F27+F28</f>
        <v>120</v>
      </c>
      <c r="G26" s="19"/>
      <c r="H26" s="19"/>
      <c r="I26" s="19"/>
      <c r="J26" s="19"/>
      <c r="K26" s="28"/>
      <c r="L26" s="29"/>
      <c r="M26" s="29"/>
      <c r="N26" s="29"/>
      <c r="O26" s="25"/>
      <c r="P26" s="31"/>
      <c r="Q26" s="29"/>
    </row>
    <row r="27" ht="15" customHeight="1" spans="2:17">
      <c r="B27" s="20" t="s">
        <v>38</v>
      </c>
      <c r="C27" s="19">
        <f t="shared" si="0"/>
        <v>100</v>
      </c>
      <c r="D27" s="19">
        <f t="shared" si="1"/>
        <v>100</v>
      </c>
      <c r="E27" s="19">
        <f t="shared" si="2"/>
        <v>100</v>
      </c>
      <c r="F27" s="19">
        <v>100</v>
      </c>
      <c r="G27" s="19"/>
      <c r="H27" s="19"/>
      <c r="I27" s="19"/>
      <c r="J27" s="19"/>
      <c r="K27" s="28"/>
      <c r="L27" s="29"/>
      <c r="M27" s="29"/>
      <c r="N27" s="29"/>
      <c r="O27" s="25"/>
      <c r="P27" s="31"/>
      <c r="Q27" s="29"/>
    </row>
    <row r="28" ht="15" customHeight="1" spans="2:17">
      <c r="B28" s="18" t="s">
        <v>39</v>
      </c>
      <c r="C28" s="19">
        <f t="shared" si="0"/>
        <v>20</v>
      </c>
      <c r="D28" s="19">
        <f t="shared" si="1"/>
        <v>20</v>
      </c>
      <c r="E28" s="19">
        <f t="shared" si="2"/>
        <v>20</v>
      </c>
      <c r="F28" s="19">
        <v>20</v>
      </c>
      <c r="G28" s="19"/>
      <c r="H28" s="19"/>
      <c r="I28" s="19"/>
      <c r="J28" s="19"/>
      <c r="K28" s="28"/>
      <c r="L28" s="29"/>
      <c r="M28" s="29"/>
      <c r="N28" s="29"/>
      <c r="O28" s="25"/>
      <c r="P28" s="31"/>
      <c r="Q28" s="29"/>
    </row>
    <row r="29" ht="15" customHeight="1" spans="2:17">
      <c r="B29" s="20" t="s">
        <v>40</v>
      </c>
      <c r="C29" s="19">
        <f t="shared" si="0"/>
        <v>107.45</v>
      </c>
      <c r="D29" s="19">
        <f t="shared" si="1"/>
        <v>107.45</v>
      </c>
      <c r="E29" s="19">
        <f t="shared" si="2"/>
        <v>107.45</v>
      </c>
      <c r="F29" s="19">
        <f>F30+F33</f>
        <v>107.45</v>
      </c>
      <c r="G29" s="19"/>
      <c r="H29" s="19"/>
      <c r="I29" s="19"/>
      <c r="J29" s="19"/>
      <c r="K29" s="28"/>
      <c r="L29" s="29"/>
      <c r="M29" s="29"/>
      <c r="N29" s="29"/>
      <c r="O29" s="25"/>
      <c r="P29" s="31"/>
      <c r="Q29" s="29"/>
    </row>
    <row r="30" ht="15" customHeight="1" spans="2:17">
      <c r="B30" s="18" t="s">
        <v>23</v>
      </c>
      <c r="C30" s="19">
        <f t="shared" si="0"/>
        <v>33.35</v>
      </c>
      <c r="D30" s="19">
        <f t="shared" si="1"/>
        <v>33.35</v>
      </c>
      <c r="E30" s="19">
        <f t="shared" si="2"/>
        <v>33.35</v>
      </c>
      <c r="F30" s="19">
        <f>F31+F32</f>
        <v>33.35</v>
      </c>
      <c r="G30" s="19"/>
      <c r="H30" s="19"/>
      <c r="I30" s="19"/>
      <c r="J30" s="19"/>
      <c r="K30" s="28"/>
      <c r="L30" s="29"/>
      <c r="M30" s="29"/>
      <c r="N30" s="29"/>
      <c r="O30" s="25"/>
      <c r="P30" s="31"/>
      <c r="Q30" s="29"/>
    </row>
    <row r="31" ht="15" customHeight="1" spans="2:17">
      <c r="B31" s="20" t="s">
        <v>24</v>
      </c>
      <c r="C31" s="19">
        <f t="shared" si="0"/>
        <v>27.25</v>
      </c>
      <c r="D31" s="19">
        <f t="shared" si="1"/>
        <v>27.25</v>
      </c>
      <c r="E31" s="19">
        <f t="shared" si="2"/>
        <v>27.25</v>
      </c>
      <c r="F31" s="19">
        <v>27.25</v>
      </c>
      <c r="G31" s="19"/>
      <c r="H31" s="19"/>
      <c r="I31" s="19"/>
      <c r="J31" s="19"/>
      <c r="K31" s="28"/>
      <c r="L31" s="29"/>
      <c r="M31" s="29"/>
      <c r="N31" s="29"/>
      <c r="O31" s="25"/>
      <c r="P31" s="31"/>
      <c r="Q31" s="29"/>
    </row>
    <row r="32" ht="15" customHeight="1" spans="2:17">
      <c r="B32" s="18" t="s">
        <v>25</v>
      </c>
      <c r="C32" s="19">
        <f t="shared" si="0"/>
        <v>6.1</v>
      </c>
      <c r="D32" s="19">
        <f t="shared" si="1"/>
        <v>6.1</v>
      </c>
      <c r="E32" s="19">
        <f t="shared" si="2"/>
        <v>6.1</v>
      </c>
      <c r="F32" s="19">
        <v>6.1</v>
      </c>
      <c r="G32" s="19"/>
      <c r="H32" s="19"/>
      <c r="I32" s="19"/>
      <c r="J32" s="19"/>
      <c r="K32" s="28"/>
      <c r="L32" s="29"/>
      <c r="M32" s="29"/>
      <c r="N32" s="29"/>
      <c r="O32" s="25"/>
      <c r="P32" s="31"/>
      <c r="Q32" s="29"/>
    </row>
    <row r="33" ht="15" customHeight="1" spans="2:17">
      <c r="B33" s="18" t="s">
        <v>41</v>
      </c>
      <c r="C33" s="19">
        <f t="shared" si="0"/>
        <v>74.1</v>
      </c>
      <c r="D33" s="19">
        <f t="shared" si="1"/>
        <v>74.1</v>
      </c>
      <c r="E33" s="19">
        <f t="shared" si="2"/>
        <v>74.1</v>
      </c>
      <c r="F33" s="19">
        <f>F34+F35</f>
        <v>74.1</v>
      </c>
      <c r="G33" s="19"/>
      <c r="H33" s="19"/>
      <c r="I33" s="19"/>
      <c r="J33" s="19"/>
      <c r="K33" s="28"/>
      <c r="L33" s="29"/>
      <c r="M33" s="29"/>
      <c r="N33" s="29"/>
      <c r="O33" s="25"/>
      <c r="P33" s="31"/>
      <c r="Q33" s="29"/>
    </row>
    <row r="34" ht="15" customHeight="1" spans="2:17">
      <c r="B34" s="20" t="s">
        <v>42</v>
      </c>
      <c r="C34" s="19">
        <f t="shared" si="0"/>
        <v>21.6</v>
      </c>
      <c r="D34" s="19">
        <f t="shared" si="1"/>
        <v>21.6</v>
      </c>
      <c r="E34" s="19">
        <f t="shared" si="2"/>
        <v>21.6</v>
      </c>
      <c r="F34" s="19">
        <v>21.6</v>
      </c>
      <c r="G34" s="19"/>
      <c r="H34" s="19"/>
      <c r="I34" s="19"/>
      <c r="J34" s="19"/>
      <c r="K34" s="28"/>
      <c r="L34" s="29"/>
      <c r="M34" s="29"/>
      <c r="N34" s="29"/>
      <c r="O34" s="25"/>
      <c r="P34" s="31"/>
      <c r="Q34" s="29"/>
    </row>
    <row r="35" ht="15" customHeight="1" spans="2:17">
      <c r="B35" s="18" t="s">
        <v>43</v>
      </c>
      <c r="C35" s="19">
        <f t="shared" si="0"/>
        <v>52.5</v>
      </c>
      <c r="D35" s="19">
        <f t="shared" si="1"/>
        <v>52.5</v>
      </c>
      <c r="E35" s="19">
        <f t="shared" si="2"/>
        <v>52.5</v>
      </c>
      <c r="F35" s="19">
        <v>52.5</v>
      </c>
      <c r="G35" s="19"/>
      <c r="H35" s="19"/>
      <c r="I35" s="19"/>
      <c r="J35" s="19"/>
      <c r="K35" s="28"/>
      <c r="L35" s="29"/>
      <c r="M35" s="29"/>
      <c r="N35" s="29"/>
      <c r="O35" s="25"/>
      <c r="P35" s="31"/>
      <c r="Q35" s="29"/>
    </row>
    <row r="36" ht="15" customHeight="1" spans="2:17">
      <c r="B36" s="20" t="s">
        <v>44</v>
      </c>
      <c r="C36" s="19">
        <f t="shared" si="0"/>
        <v>54.65</v>
      </c>
      <c r="D36" s="19">
        <f t="shared" si="1"/>
        <v>54.65</v>
      </c>
      <c r="E36" s="19">
        <f t="shared" si="2"/>
        <v>54.65</v>
      </c>
      <c r="F36" s="19">
        <f>F37+F39</f>
        <v>54.65</v>
      </c>
      <c r="G36" s="19"/>
      <c r="H36" s="19"/>
      <c r="I36" s="19"/>
      <c r="J36" s="19"/>
      <c r="K36" s="28"/>
      <c r="L36" s="29"/>
      <c r="M36" s="29"/>
      <c r="N36" s="29"/>
      <c r="O36" s="25"/>
      <c r="P36" s="31"/>
      <c r="Q36" s="29"/>
    </row>
    <row r="37" ht="15" customHeight="1" spans="2:17">
      <c r="B37" s="18" t="s">
        <v>23</v>
      </c>
      <c r="C37" s="19">
        <f t="shared" si="0"/>
        <v>13.65</v>
      </c>
      <c r="D37" s="19">
        <f t="shared" si="1"/>
        <v>13.65</v>
      </c>
      <c r="E37" s="19">
        <f t="shared" si="2"/>
        <v>13.65</v>
      </c>
      <c r="F37" s="19">
        <v>13.65</v>
      </c>
      <c r="G37" s="19"/>
      <c r="H37" s="19"/>
      <c r="I37" s="19"/>
      <c r="J37" s="19"/>
      <c r="K37" s="28"/>
      <c r="L37" s="29"/>
      <c r="M37" s="29"/>
      <c r="N37" s="29"/>
      <c r="O37" s="25"/>
      <c r="P37" s="31"/>
      <c r="Q37" s="29"/>
    </row>
    <row r="38" ht="15" customHeight="1" spans="2:17">
      <c r="B38" s="20" t="s">
        <v>24</v>
      </c>
      <c r="C38" s="19">
        <f t="shared" si="0"/>
        <v>13.65</v>
      </c>
      <c r="D38" s="19">
        <f t="shared" si="1"/>
        <v>13.65</v>
      </c>
      <c r="E38" s="19">
        <f t="shared" si="2"/>
        <v>13.65</v>
      </c>
      <c r="F38" s="19">
        <v>13.65</v>
      </c>
      <c r="G38" s="19"/>
      <c r="H38" s="19"/>
      <c r="I38" s="19"/>
      <c r="J38" s="19"/>
      <c r="K38" s="28"/>
      <c r="L38" s="29"/>
      <c r="M38" s="29"/>
      <c r="N38" s="29"/>
      <c r="O38" s="25"/>
      <c r="P38" s="31"/>
      <c r="Q38" s="29"/>
    </row>
    <row r="39" ht="15" customHeight="1" spans="2:17">
      <c r="B39" s="18" t="s">
        <v>45</v>
      </c>
      <c r="C39" s="19">
        <f t="shared" si="0"/>
        <v>41</v>
      </c>
      <c r="D39" s="19">
        <f t="shared" si="1"/>
        <v>41</v>
      </c>
      <c r="E39" s="19">
        <f t="shared" si="2"/>
        <v>41</v>
      </c>
      <c r="F39" s="19">
        <f>SUM(F40:F44)</f>
        <v>41</v>
      </c>
      <c r="G39" s="19"/>
      <c r="H39" s="19"/>
      <c r="I39" s="19"/>
      <c r="J39" s="19"/>
      <c r="K39" s="28"/>
      <c r="L39" s="29"/>
      <c r="M39" s="29"/>
      <c r="N39" s="29"/>
      <c r="O39" s="25"/>
      <c r="P39" s="31"/>
      <c r="Q39" s="29"/>
    </row>
    <row r="40" ht="15" customHeight="1" spans="2:17">
      <c r="B40" s="20" t="s">
        <v>46</v>
      </c>
      <c r="C40" s="19">
        <f t="shared" si="0"/>
        <v>5</v>
      </c>
      <c r="D40" s="19">
        <f t="shared" si="1"/>
        <v>5</v>
      </c>
      <c r="E40" s="19">
        <f t="shared" si="2"/>
        <v>5</v>
      </c>
      <c r="F40" s="19">
        <v>5</v>
      </c>
      <c r="G40" s="19"/>
      <c r="H40" s="19"/>
      <c r="I40" s="19"/>
      <c r="J40" s="19"/>
      <c r="K40" s="28"/>
      <c r="L40" s="29"/>
      <c r="M40" s="29"/>
      <c r="N40" s="29"/>
      <c r="O40" s="25"/>
      <c r="P40" s="31"/>
      <c r="Q40" s="29"/>
    </row>
    <row r="41" ht="15" customHeight="1" spans="2:17">
      <c r="B41" s="18" t="s">
        <v>47</v>
      </c>
      <c r="C41" s="19">
        <f t="shared" si="0"/>
        <v>2</v>
      </c>
      <c r="D41" s="19">
        <f t="shared" si="1"/>
        <v>2</v>
      </c>
      <c r="E41" s="19">
        <f t="shared" si="2"/>
        <v>2</v>
      </c>
      <c r="F41" s="19">
        <v>2</v>
      </c>
      <c r="G41" s="19"/>
      <c r="H41" s="19"/>
      <c r="I41" s="19"/>
      <c r="J41" s="19"/>
      <c r="K41" s="28"/>
      <c r="L41" s="29"/>
      <c r="M41" s="29"/>
      <c r="N41" s="29"/>
      <c r="O41" s="25"/>
      <c r="P41" s="31"/>
      <c r="Q41" s="29"/>
    </row>
    <row r="42" ht="15" customHeight="1" spans="2:17">
      <c r="B42" s="20" t="s">
        <v>48</v>
      </c>
      <c r="C42" s="19">
        <f t="shared" si="0"/>
        <v>3</v>
      </c>
      <c r="D42" s="19">
        <f t="shared" si="1"/>
        <v>3</v>
      </c>
      <c r="E42" s="19">
        <f t="shared" si="2"/>
        <v>3</v>
      </c>
      <c r="F42" s="19">
        <v>3</v>
      </c>
      <c r="G42" s="19"/>
      <c r="H42" s="19"/>
      <c r="I42" s="19"/>
      <c r="J42" s="19"/>
      <c r="K42" s="28"/>
      <c r="L42" s="29"/>
      <c r="M42" s="29"/>
      <c r="N42" s="29"/>
      <c r="O42" s="25"/>
      <c r="P42" s="31"/>
      <c r="Q42" s="29"/>
    </row>
    <row r="43" ht="15" customHeight="1" spans="2:17">
      <c r="B43" s="18" t="s">
        <v>49</v>
      </c>
      <c r="C43" s="19">
        <f t="shared" si="0"/>
        <v>7</v>
      </c>
      <c r="D43" s="19">
        <f t="shared" si="1"/>
        <v>7</v>
      </c>
      <c r="E43" s="19">
        <f t="shared" si="2"/>
        <v>7</v>
      </c>
      <c r="F43" s="19">
        <v>7</v>
      </c>
      <c r="G43" s="19"/>
      <c r="H43" s="19"/>
      <c r="I43" s="19"/>
      <c r="J43" s="19"/>
      <c r="K43" s="28"/>
      <c r="L43" s="29"/>
      <c r="M43" s="29"/>
      <c r="N43" s="29"/>
      <c r="O43" s="25"/>
      <c r="P43" s="31"/>
      <c r="Q43" s="29"/>
    </row>
    <row r="44" ht="15" customHeight="1" spans="2:17">
      <c r="B44" s="18" t="s">
        <v>50</v>
      </c>
      <c r="C44" s="19">
        <f t="shared" si="0"/>
        <v>24</v>
      </c>
      <c r="D44" s="19">
        <f t="shared" si="1"/>
        <v>24</v>
      </c>
      <c r="E44" s="19">
        <f t="shared" si="2"/>
        <v>24</v>
      </c>
      <c r="F44" s="25">
        <v>24</v>
      </c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29"/>
    </row>
    <row r="45" ht="15" customHeight="1" spans="2:17">
      <c r="B45" s="20" t="s">
        <v>51</v>
      </c>
      <c r="C45" s="19">
        <f t="shared" si="0"/>
        <v>340.2</v>
      </c>
      <c r="D45" s="19">
        <f t="shared" si="1"/>
        <v>340.2</v>
      </c>
      <c r="E45" s="19">
        <f t="shared" si="2"/>
        <v>340.2</v>
      </c>
      <c r="F45" s="25">
        <f>F46+F49</f>
        <v>340.2</v>
      </c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29"/>
    </row>
    <row r="46" ht="15" customHeight="1" spans="2:17">
      <c r="B46" s="18" t="s">
        <v>23</v>
      </c>
      <c r="C46" s="19">
        <f t="shared" si="0"/>
        <v>30.1</v>
      </c>
      <c r="D46" s="19">
        <f t="shared" si="1"/>
        <v>30.1</v>
      </c>
      <c r="E46" s="19">
        <f t="shared" si="2"/>
        <v>30.1</v>
      </c>
      <c r="F46" s="25">
        <f>F47+F48</f>
        <v>30.1</v>
      </c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29"/>
    </row>
    <row r="47" ht="15" customHeight="1" spans="2:17">
      <c r="B47" s="20" t="s">
        <v>24</v>
      </c>
      <c r="C47" s="19">
        <f t="shared" si="0"/>
        <v>7.8</v>
      </c>
      <c r="D47" s="19">
        <f t="shared" si="1"/>
        <v>7.8</v>
      </c>
      <c r="E47" s="19">
        <f t="shared" si="2"/>
        <v>7.8</v>
      </c>
      <c r="F47" s="25">
        <v>7.8</v>
      </c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29"/>
    </row>
    <row r="48" ht="15" customHeight="1" spans="2:17">
      <c r="B48" s="18" t="s">
        <v>25</v>
      </c>
      <c r="C48" s="19">
        <f t="shared" si="0"/>
        <v>22.3</v>
      </c>
      <c r="D48" s="19">
        <f t="shared" si="1"/>
        <v>22.3</v>
      </c>
      <c r="E48" s="19">
        <f t="shared" si="2"/>
        <v>22.3</v>
      </c>
      <c r="F48" s="25">
        <v>22.3</v>
      </c>
      <c r="G48" s="25"/>
      <c r="H48" s="25"/>
      <c r="I48" s="25"/>
      <c r="J48" s="25"/>
      <c r="K48" s="25"/>
      <c r="L48" s="25"/>
      <c r="M48" s="25"/>
      <c r="N48" s="25"/>
      <c r="O48" s="25"/>
      <c r="P48" s="31"/>
      <c r="Q48" s="29"/>
    </row>
    <row r="49" ht="15" customHeight="1" spans="2:17">
      <c r="B49" s="20" t="s">
        <v>52</v>
      </c>
      <c r="C49" s="19">
        <f t="shared" si="0"/>
        <v>310.1</v>
      </c>
      <c r="D49" s="19">
        <f t="shared" si="1"/>
        <v>310.1</v>
      </c>
      <c r="E49" s="19">
        <f t="shared" si="2"/>
        <v>310.1</v>
      </c>
      <c r="F49" s="19">
        <f>F50+F51</f>
        <v>310.1</v>
      </c>
      <c r="G49" s="19"/>
      <c r="H49" s="19"/>
      <c r="I49" s="19"/>
      <c r="J49" s="19"/>
      <c r="K49" s="19"/>
      <c r="L49" s="19"/>
      <c r="M49" s="19"/>
      <c r="N49" s="19"/>
      <c r="O49" s="29"/>
      <c r="P49" s="31"/>
      <c r="Q49" s="29"/>
    </row>
    <row r="50" ht="15" customHeight="1" spans="2:17">
      <c r="B50" s="18" t="s">
        <v>53</v>
      </c>
      <c r="C50" s="19">
        <f t="shared" si="0"/>
        <v>149.1</v>
      </c>
      <c r="D50" s="19">
        <f t="shared" si="1"/>
        <v>149.1</v>
      </c>
      <c r="E50" s="19">
        <f t="shared" si="2"/>
        <v>149.1</v>
      </c>
      <c r="F50" s="19">
        <v>149.1</v>
      </c>
      <c r="G50" s="19"/>
      <c r="H50" s="19"/>
      <c r="I50" s="19"/>
      <c r="J50" s="19"/>
      <c r="K50" s="28"/>
      <c r="L50" s="29"/>
      <c r="M50" s="29"/>
      <c r="N50" s="29"/>
      <c r="O50" s="25"/>
      <c r="P50" s="31"/>
      <c r="Q50" s="29"/>
    </row>
    <row r="51" ht="15" customHeight="1" spans="2:17">
      <c r="B51" s="18" t="s">
        <v>54</v>
      </c>
      <c r="C51" s="19">
        <f t="shared" si="0"/>
        <v>161</v>
      </c>
      <c r="D51" s="19">
        <f t="shared" si="1"/>
        <v>161</v>
      </c>
      <c r="E51" s="19">
        <f t="shared" si="2"/>
        <v>161</v>
      </c>
      <c r="F51" s="19">
        <f>148+13</f>
        <v>161</v>
      </c>
      <c r="G51" s="19"/>
      <c r="H51" s="19"/>
      <c r="I51" s="19"/>
      <c r="J51" s="19"/>
      <c r="K51" s="28"/>
      <c r="L51" s="29"/>
      <c r="M51" s="29"/>
      <c r="N51" s="29"/>
      <c r="O51" s="25"/>
      <c r="P51" s="31"/>
      <c r="Q51" s="29"/>
    </row>
    <row r="52" ht="15" customHeight="1" spans="2:17">
      <c r="B52" s="20" t="s">
        <v>55</v>
      </c>
      <c r="C52" s="19">
        <f t="shared" si="0"/>
        <v>77.26</v>
      </c>
      <c r="D52" s="19">
        <f t="shared" si="1"/>
        <v>77.26</v>
      </c>
      <c r="E52" s="19">
        <f t="shared" si="2"/>
        <v>77.26</v>
      </c>
      <c r="F52" s="19">
        <f>F53+F56</f>
        <v>77.26</v>
      </c>
      <c r="G52" s="19"/>
      <c r="H52" s="19"/>
      <c r="I52" s="19"/>
      <c r="J52" s="19"/>
      <c r="K52" s="28"/>
      <c r="L52" s="29"/>
      <c r="M52" s="29"/>
      <c r="N52" s="29"/>
      <c r="O52" s="25"/>
      <c r="P52" s="31"/>
      <c r="Q52" s="29"/>
    </row>
    <row r="53" ht="15" customHeight="1" spans="2:17">
      <c r="B53" s="18" t="s">
        <v>23</v>
      </c>
      <c r="C53" s="19">
        <f t="shared" si="0"/>
        <v>69.26</v>
      </c>
      <c r="D53" s="19">
        <f t="shared" si="1"/>
        <v>69.26</v>
      </c>
      <c r="E53" s="19">
        <f t="shared" si="2"/>
        <v>69.26</v>
      </c>
      <c r="F53" s="19">
        <f>F54+F55</f>
        <v>69.26</v>
      </c>
      <c r="G53" s="19"/>
      <c r="H53" s="19"/>
      <c r="I53" s="19"/>
      <c r="J53" s="19"/>
      <c r="K53" s="28"/>
      <c r="L53" s="29"/>
      <c r="M53" s="29"/>
      <c r="N53" s="29"/>
      <c r="O53" s="25"/>
      <c r="P53" s="31"/>
      <c r="Q53" s="29"/>
    </row>
    <row r="54" ht="15" customHeight="1" spans="2:17">
      <c r="B54" s="20" t="s">
        <v>24</v>
      </c>
      <c r="C54" s="19">
        <f t="shared" si="0"/>
        <v>40.56</v>
      </c>
      <c r="D54" s="19">
        <f t="shared" si="1"/>
        <v>40.56</v>
      </c>
      <c r="E54" s="19">
        <f t="shared" si="2"/>
        <v>40.56</v>
      </c>
      <c r="F54" s="19">
        <v>40.56</v>
      </c>
      <c r="G54" s="19"/>
      <c r="H54" s="19"/>
      <c r="I54" s="19"/>
      <c r="J54" s="19"/>
      <c r="K54" s="28"/>
      <c r="L54" s="29"/>
      <c r="M54" s="29"/>
      <c r="N54" s="29"/>
      <c r="O54" s="25"/>
      <c r="P54" s="31"/>
      <c r="Q54" s="29"/>
    </row>
    <row r="55" ht="15" customHeight="1" spans="2:17">
      <c r="B55" s="18" t="s">
        <v>25</v>
      </c>
      <c r="C55" s="19">
        <f t="shared" si="0"/>
        <v>28.7</v>
      </c>
      <c r="D55" s="19">
        <f t="shared" si="1"/>
        <v>28.7</v>
      </c>
      <c r="E55" s="19">
        <f t="shared" si="2"/>
        <v>28.7</v>
      </c>
      <c r="F55" s="19">
        <v>28.7</v>
      </c>
      <c r="G55" s="19"/>
      <c r="H55" s="19"/>
      <c r="I55" s="19"/>
      <c r="J55" s="19"/>
      <c r="K55" s="28"/>
      <c r="L55" s="29"/>
      <c r="M55" s="29"/>
      <c r="N55" s="29"/>
      <c r="O55" s="25"/>
      <c r="P55" s="31"/>
      <c r="Q55" s="29"/>
    </row>
    <row r="56" ht="15" customHeight="1" spans="2:17">
      <c r="B56" s="18" t="s">
        <v>56</v>
      </c>
      <c r="C56" s="19">
        <f t="shared" si="0"/>
        <v>8</v>
      </c>
      <c r="D56" s="19">
        <f t="shared" si="1"/>
        <v>8</v>
      </c>
      <c r="E56" s="19">
        <f t="shared" si="2"/>
        <v>8</v>
      </c>
      <c r="F56" s="19">
        <v>8</v>
      </c>
      <c r="G56" s="19"/>
      <c r="H56" s="19"/>
      <c r="I56" s="19"/>
      <c r="J56" s="19"/>
      <c r="K56" s="28"/>
      <c r="L56" s="29"/>
      <c r="M56" s="29"/>
      <c r="N56" s="29"/>
      <c r="O56" s="25"/>
      <c r="P56" s="31"/>
      <c r="Q56" s="29"/>
    </row>
    <row r="57" ht="15" customHeight="1" spans="2:17">
      <c r="B57" s="18" t="s">
        <v>57</v>
      </c>
      <c r="C57" s="19">
        <f t="shared" si="0"/>
        <v>8</v>
      </c>
      <c r="D57" s="19">
        <f t="shared" si="1"/>
        <v>8</v>
      </c>
      <c r="E57" s="19">
        <f t="shared" si="2"/>
        <v>8</v>
      </c>
      <c r="F57" s="19">
        <v>8</v>
      </c>
      <c r="G57" s="19"/>
      <c r="H57" s="19"/>
      <c r="I57" s="19"/>
      <c r="J57" s="19"/>
      <c r="K57" s="28"/>
      <c r="L57" s="29"/>
      <c r="M57" s="29"/>
      <c r="N57" s="29"/>
      <c r="O57" s="25"/>
      <c r="P57" s="31"/>
      <c r="Q57" s="29"/>
    </row>
    <row r="58" ht="15" customHeight="1" spans="2:17">
      <c r="B58" s="18" t="s">
        <v>58</v>
      </c>
      <c r="C58" s="19">
        <f t="shared" si="0"/>
        <v>63.81</v>
      </c>
      <c r="D58" s="19">
        <f t="shared" si="1"/>
        <v>63.81</v>
      </c>
      <c r="E58" s="19">
        <f t="shared" si="2"/>
        <v>63.81</v>
      </c>
      <c r="F58" s="19">
        <f>F59+F62</f>
        <v>63.81</v>
      </c>
      <c r="G58" s="19"/>
      <c r="H58" s="19"/>
      <c r="I58" s="19"/>
      <c r="J58" s="19"/>
      <c r="K58" s="28"/>
      <c r="L58" s="29"/>
      <c r="M58" s="29"/>
      <c r="N58" s="29"/>
      <c r="O58" s="25"/>
      <c r="P58" s="31"/>
      <c r="Q58" s="29"/>
    </row>
    <row r="59" ht="15" customHeight="1" spans="2:17">
      <c r="B59" s="18" t="s">
        <v>23</v>
      </c>
      <c r="C59" s="19">
        <f t="shared" si="0"/>
        <v>38.81</v>
      </c>
      <c r="D59" s="19">
        <f t="shared" si="1"/>
        <v>38.81</v>
      </c>
      <c r="E59" s="19">
        <f t="shared" si="2"/>
        <v>38.81</v>
      </c>
      <c r="F59" s="19">
        <f>F60+F61</f>
        <v>38.81</v>
      </c>
      <c r="G59" s="19"/>
      <c r="H59" s="19"/>
      <c r="I59" s="19"/>
      <c r="J59" s="19"/>
      <c r="K59" s="28"/>
      <c r="L59" s="29"/>
      <c r="M59" s="29"/>
      <c r="N59" s="29"/>
      <c r="O59" s="25"/>
      <c r="P59" s="31"/>
      <c r="Q59" s="29"/>
    </row>
    <row r="60" ht="15" customHeight="1" spans="2:17">
      <c r="B60" s="20" t="s">
        <v>24</v>
      </c>
      <c r="C60" s="19">
        <f t="shared" si="0"/>
        <v>28.71</v>
      </c>
      <c r="D60" s="19">
        <f t="shared" si="1"/>
        <v>28.71</v>
      </c>
      <c r="E60" s="19">
        <f t="shared" si="2"/>
        <v>28.71</v>
      </c>
      <c r="F60" s="19">
        <v>28.71</v>
      </c>
      <c r="G60" s="19"/>
      <c r="H60" s="19"/>
      <c r="I60" s="19"/>
      <c r="J60" s="19"/>
      <c r="K60" s="28"/>
      <c r="L60" s="29"/>
      <c r="M60" s="29"/>
      <c r="N60" s="29"/>
      <c r="O60" s="25"/>
      <c r="P60" s="31"/>
      <c r="Q60" s="29"/>
    </row>
    <row r="61" ht="15" customHeight="1" spans="2:17">
      <c r="B61" s="18" t="s">
        <v>25</v>
      </c>
      <c r="C61" s="19">
        <f t="shared" si="0"/>
        <v>10.1</v>
      </c>
      <c r="D61" s="19">
        <f t="shared" si="1"/>
        <v>10.1</v>
      </c>
      <c r="E61" s="19">
        <f t="shared" si="2"/>
        <v>10.1</v>
      </c>
      <c r="F61" s="19">
        <v>10.1</v>
      </c>
      <c r="G61" s="19"/>
      <c r="H61" s="19"/>
      <c r="I61" s="19"/>
      <c r="J61" s="19"/>
      <c r="K61" s="28"/>
      <c r="L61" s="29"/>
      <c r="M61" s="29"/>
      <c r="N61" s="29"/>
      <c r="O61" s="25"/>
      <c r="P61" s="31"/>
      <c r="Q61" s="29"/>
    </row>
    <row r="62" ht="15" customHeight="1" spans="2:17">
      <c r="B62" s="18" t="s">
        <v>59</v>
      </c>
      <c r="C62" s="19">
        <f t="shared" si="0"/>
        <v>25</v>
      </c>
      <c r="D62" s="19">
        <f t="shared" si="1"/>
        <v>25</v>
      </c>
      <c r="E62" s="19">
        <f t="shared" si="2"/>
        <v>25</v>
      </c>
      <c r="F62" s="19">
        <f>F63+F64</f>
        <v>25</v>
      </c>
      <c r="G62" s="19"/>
      <c r="H62" s="19"/>
      <c r="I62" s="19"/>
      <c r="J62" s="19"/>
      <c r="K62" s="28"/>
      <c r="L62" s="29"/>
      <c r="M62" s="29"/>
      <c r="N62" s="29"/>
      <c r="O62" s="25"/>
      <c r="P62" s="31"/>
      <c r="Q62" s="29"/>
    </row>
    <row r="63" ht="15" customHeight="1" spans="2:17">
      <c r="B63" s="18" t="s">
        <v>60</v>
      </c>
      <c r="C63" s="19">
        <f t="shared" si="0"/>
        <v>13</v>
      </c>
      <c r="D63" s="19">
        <f t="shared" si="1"/>
        <v>13</v>
      </c>
      <c r="E63" s="19">
        <f t="shared" si="2"/>
        <v>13</v>
      </c>
      <c r="F63" s="19">
        <v>13</v>
      </c>
      <c r="G63" s="19"/>
      <c r="H63" s="19"/>
      <c r="I63" s="19"/>
      <c r="J63" s="19"/>
      <c r="K63" s="28"/>
      <c r="L63" s="29"/>
      <c r="M63" s="29"/>
      <c r="N63" s="29"/>
      <c r="O63" s="25"/>
      <c r="P63" s="31"/>
      <c r="Q63" s="29"/>
    </row>
    <row r="64" ht="15" customHeight="1" spans="2:17">
      <c r="B64" s="18" t="s">
        <v>61</v>
      </c>
      <c r="C64" s="19">
        <f t="shared" si="0"/>
        <v>12</v>
      </c>
      <c r="D64" s="19">
        <f t="shared" si="1"/>
        <v>12</v>
      </c>
      <c r="E64" s="19">
        <f t="shared" si="2"/>
        <v>12</v>
      </c>
      <c r="F64" s="19">
        <v>12</v>
      </c>
      <c r="G64" s="19"/>
      <c r="H64" s="19"/>
      <c r="I64" s="19"/>
      <c r="J64" s="19"/>
      <c r="K64" s="28"/>
      <c r="L64" s="29"/>
      <c r="M64" s="29"/>
      <c r="N64" s="29"/>
      <c r="O64" s="25"/>
      <c r="P64" s="31"/>
      <c r="Q64" s="29"/>
    </row>
    <row r="65" ht="15" customHeight="1" spans="2:17">
      <c r="B65" s="20" t="s">
        <v>62</v>
      </c>
      <c r="C65" s="19">
        <f t="shared" si="0"/>
        <v>12192.11</v>
      </c>
      <c r="D65" s="19">
        <f t="shared" si="1"/>
        <v>12192.11</v>
      </c>
      <c r="E65" s="19">
        <f t="shared" si="2"/>
        <v>10962.11</v>
      </c>
      <c r="F65" s="19">
        <f>F66+F69</f>
        <v>10962.11</v>
      </c>
      <c r="G65" s="19"/>
      <c r="H65" s="19"/>
      <c r="I65" s="19">
        <v>1230</v>
      </c>
      <c r="J65" s="19"/>
      <c r="K65" s="28"/>
      <c r="L65" s="29"/>
      <c r="M65" s="29"/>
      <c r="N65" s="29"/>
      <c r="O65" s="25"/>
      <c r="P65" s="31"/>
      <c r="Q65" s="29"/>
    </row>
    <row r="66" ht="15" customHeight="1" spans="2:17">
      <c r="B66" s="18" t="s">
        <v>23</v>
      </c>
      <c r="C66" s="19">
        <f t="shared" si="0"/>
        <v>72.69</v>
      </c>
      <c r="D66" s="19">
        <f t="shared" si="1"/>
        <v>72.69</v>
      </c>
      <c r="E66" s="19">
        <f t="shared" si="2"/>
        <v>72.69</v>
      </c>
      <c r="F66" s="19">
        <f>SUM(F67:F68)</f>
        <v>72.69</v>
      </c>
      <c r="G66" s="19"/>
      <c r="H66" s="19"/>
      <c r="I66" s="19"/>
      <c r="J66" s="19"/>
      <c r="K66" s="28"/>
      <c r="L66" s="29"/>
      <c r="M66" s="29"/>
      <c r="N66" s="29"/>
      <c r="O66" s="25"/>
      <c r="P66" s="31"/>
      <c r="Q66" s="29"/>
    </row>
    <row r="67" ht="15" customHeight="1" spans="2:17">
      <c r="B67" s="20" t="s">
        <v>24</v>
      </c>
      <c r="C67" s="19">
        <f t="shared" si="0"/>
        <v>57.85</v>
      </c>
      <c r="D67" s="19">
        <f t="shared" si="1"/>
        <v>57.85</v>
      </c>
      <c r="E67" s="19">
        <f t="shared" si="2"/>
        <v>57.85</v>
      </c>
      <c r="F67" s="19">
        <v>57.85</v>
      </c>
      <c r="G67" s="19"/>
      <c r="H67" s="19"/>
      <c r="I67" s="19"/>
      <c r="J67" s="19"/>
      <c r="K67" s="28"/>
      <c r="L67" s="29"/>
      <c r="M67" s="29"/>
      <c r="N67" s="29"/>
      <c r="O67" s="25"/>
      <c r="P67" s="31"/>
      <c r="Q67" s="29"/>
    </row>
    <row r="68" ht="15" customHeight="1" spans="2:17">
      <c r="B68" s="18" t="s">
        <v>25</v>
      </c>
      <c r="C68" s="19">
        <f t="shared" si="0"/>
        <v>14.84</v>
      </c>
      <c r="D68" s="19">
        <f t="shared" si="1"/>
        <v>14.84</v>
      </c>
      <c r="E68" s="19">
        <f t="shared" si="2"/>
        <v>14.84</v>
      </c>
      <c r="F68" s="19">
        <v>14.84</v>
      </c>
      <c r="G68" s="19"/>
      <c r="H68" s="19"/>
      <c r="I68" s="19"/>
      <c r="J68" s="19"/>
      <c r="K68" s="28"/>
      <c r="L68" s="29"/>
      <c r="M68" s="29"/>
      <c r="N68" s="29"/>
      <c r="O68" s="25"/>
      <c r="P68" s="31"/>
      <c r="Q68" s="29"/>
    </row>
    <row r="69" ht="15" customHeight="1" spans="2:17">
      <c r="B69" s="20" t="s">
        <v>63</v>
      </c>
      <c r="C69" s="19">
        <f t="shared" si="0"/>
        <v>12119.42</v>
      </c>
      <c r="D69" s="19">
        <f t="shared" si="1"/>
        <v>12119.42</v>
      </c>
      <c r="E69" s="19">
        <f t="shared" si="2"/>
        <v>10889.42</v>
      </c>
      <c r="F69" s="19">
        <f>SUM(F70:F72)</f>
        <v>10889.42</v>
      </c>
      <c r="G69" s="19"/>
      <c r="H69" s="19"/>
      <c r="I69" s="19">
        <v>1230</v>
      </c>
      <c r="J69" s="19"/>
      <c r="K69" s="28"/>
      <c r="L69" s="29"/>
      <c r="M69" s="29"/>
      <c r="N69" s="29"/>
      <c r="O69" s="25"/>
      <c r="P69" s="31"/>
      <c r="Q69" s="29"/>
    </row>
    <row r="70" ht="15" customHeight="1" spans="2:17">
      <c r="B70" s="18" t="s">
        <v>64</v>
      </c>
      <c r="C70" s="19">
        <f t="shared" si="0"/>
        <v>9680.05</v>
      </c>
      <c r="D70" s="19">
        <f t="shared" si="1"/>
        <v>9680.05</v>
      </c>
      <c r="E70" s="19">
        <f t="shared" si="2"/>
        <v>9680.05</v>
      </c>
      <c r="F70" s="19">
        <v>9680.05</v>
      </c>
      <c r="G70" s="19"/>
      <c r="H70" s="19"/>
      <c r="I70" s="19"/>
      <c r="J70" s="19"/>
      <c r="K70" s="28"/>
      <c r="L70" s="29"/>
      <c r="M70" s="29"/>
      <c r="N70" s="29"/>
      <c r="O70" s="25"/>
      <c r="P70" s="31"/>
      <c r="Q70" s="29"/>
    </row>
    <row r="71" ht="15" customHeight="1" spans="2:17">
      <c r="B71" s="18" t="s">
        <v>65</v>
      </c>
      <c r="C71" s="19">
        <f t="shared" ref="C71:C134" si="3">D71+Q71</f>
        <v>499.49</v>
      </c>
      <c r="D71" s="19">
        <f t="shared" ref="D71:D134" si="4">E71+I71</f>
        <v>499.49</v>
      </c>
      <c r="E71" s="19">
        <f t="shared" ref="E71:E134" si="5">F71</f>
        <v>499.49</v>
      </c>
      <c r="F71" s="19">
        <v>499.49</v>
      </c>
      <c r="G71" s="19"/>
      <c r="H71" s="19"/>
      <c r="I71" s="19"/>
      <c r="J71" s="19"/>
      <c r="K71" s="28"/>
      <c r="L71" s="29"/>
      <c r="M71" s="29"/>
      <c r="N71" s="29"/>
      <c r="O71" s="25"/>
      <c r="P71" s="31"/>
      <c r="Q71" s="29"/>
    </row>
    <row r="72" ht="15" customHeight="1" spans="2:17">
      <c r="B72" s="18" t="s">
        <v>66</v>
      </c>
      <c r="C72" s="19">
        <f t="shared" si="3"/>
        <v>1939.88</v>
      </c>
      <c r="D72" s="19">
        <f t="shared" si="4"/>
        <v>1939.88</v>
      </c>
      <c r="E72" s="19">
        <f t="shared" si="5"/>
        <v>709.88</v>
      </c>
      <c r="F72" s="19">
        <v>709.88</v>
      </c>
      <c r="G72" s="19"/>
      <c r="H72" s="19"/>
      <c r="I72" s="19">
        <v>1230</v>
      </c>
      <c r="J72" s="19"/>
      <c r="K72" s="28"/>
      <c r="L72" s="29"/>
      <c r="M72" s="29"/>
      <c r="N72" s="29"/>
      <c r="O72" s="25"/>
      <c r="P72" s="31"/>
      <c r="Q72" s="29"/>
    </row>
    <row r="73" ht="15" customHeight="1" spans="2:17">
      <c r="B73" s="20" t="s">
        <v>67</v>
      </c>
      <c r="C73" s="19">
        <f t="shared" si="3"/>
        <v>218.85</v>
      </c>
      <c r="D73" s="19">
        <f t="shared" si="4"/>
        <v>218.85</v>
      </c>
      <c r="E73" s="19">
        <f t="shared" si="5"/>
        <v>218.85</v>
      </c>
      <c r="F73" s="19">
        <f>F74+F77</f>
        <v>218.85</v>
      </c>
      <c r="G73" s="19"/>
      <c r="H73" s="19"/>
      <c r="I73" s="19"/>
      <c r="J73" s="19"/>
      <c r="K73" s="28"/>
      <c r="L73" s="29"/>
      <c r="M73" s="29"/>
      <c r="N73" s="29"/>
      <c r="O73" s="25"/>
      <c r="P73" s="31"/>
      <c r="Q73" s="29"/>
    </row>
    <row r="74" ht="15" customHeight="1" spans="2:17">
      <c r="B74" s="18" t="s">
        <v>23</v>
      </c>
      <c r="C74" s="19">
        <f t="shared" si="3"/>
        <v>29.25</v>
      </c>
      <c r="D74" s="19">
        <f t="shared" si="4"/>
        <v>29.25</v>
      </c>
      <c r="E74" s="19">
        <f t="shared" si="5"/>
        <v>29.25</v>
      </c>
      <c r="F74" s="25">
        <f>F75+F76</f>
        <v>29.25</v>
      </c>
      <c r="G74" s="25"/>
      <c r="H74" s="25"/>
      <c r="I74" s="25"/>
      <c r="J74" s="25"/>
      <c r="K74" s="25"/>
      <c r="L74" s="25"/>
      <c r="M74" s="25"/>
      <c r="N74" s="25"/>
      <c r="O74" s="25"/>
      <c r="P74" s="31"/>
      <c r="Q74" s="29"/>
    </row>
    <row r="75" ht="15" customHeight="1" spans="2:17">
      <c r="B75" s="20" t="s">
        <v>24</v>
      </c>
      <c r="C75" s="19">
        <f t="shared" si="3"/>
        <v>13.65</v>
      </c>
      <c r="D75" s="19">
        <f t="shared" si="4"/>
        <v>13.65</v>
      </c>
      <c r="E75" s="19">
        <f t="shared" si="5"/>
        <v>13.65</v>
      </c>
      <c r="F75" s="25">
        <v>13.65</v>
      </c>
      <c r="G75" s="25"/>
      <c r="H75" s="25"/>
      <c r="I75" s="25"/>
      <c r="J75" s="25"/>
      <c r="K75" s="25"/>
      <c r="L75" s="25"/>
      <c r="M75" s="25"/>
      <c r="N75" s="25"/>
      <c r="O75" s="25"/>
      <c r="P75" s="31"/>
      <c r="Q75" s="29"/>
    </row>
    <row r="76" ht="15" customHeight="1" spans="2:17">
      <c r="B76" s="18" t="s">
        <v>25</v>
      </c>
      <c r="C76" s="19">
        <f t="shared" si="3"/>
        <v>15.6</v>
      </c>
      <c r="D76" s="19">
        <f t="shared" si="4"/>
        <v>15.6</v>
      </c>
      <c r="E76" s="19">
        <f t="shared" si="5"/>
        <v>15.6</v>
      </c>
      <c r="F76" s="25">
        <v>15.6</v>
      </c>
      <c r="G76" s="25"/>
      <c r="H76" s="25"/>
      <c r="I76" s="25"/>
      <c r="J76" s="25"/>
      <c r="K76" s="25"/>
      <c r="L76" s="25"/>
      <c r="M76" s="25"/>
      <c r="N76" s="25"/>
      <c r="O76" s="25"/>
      <c r="P76" s="31"/>
      <c r="Q76" s="29"/>
    </row>
    <row r="77" ht="15" customHeight="1" spans="2:17">
      <c r="B77" s="18" t="s">
        <v>68</v>
      </c>
      <c r="C77" s="19">
        <f t="shared" si="3"/>
        <v>189.6</v>
      </c>
      <c r="D77" s="19">
        <f t="shared" si="4"/>
        <v>189.6</v>
      </c>
      <c r="E77" s="19">
        <f t="shared" si="5"/>
        <v>189.6</v>
      </c>
      <c r="F77" s="25">
        <f>SUM(F78:F81)</f>
        <v>189.6</v>
      </c>
      <c r="G77" s="25"/>
      <c r="H77" s="25"/>
      <c r="I77" s="25"/>
      <c r="J77" s="25"/>
      <c r="K77" s="25"/>
      <c r="L77" s="25"/>
      <c r="M77" s="25"/>
      <c r="N77" s="25"/>
      <c r="O77" s="25"/>
      <c r="P77" s="31"/>
      <c r="Q77" s="29"/>
    </row>
    <row r="78" ht="15" customHeight="1" spans="2:17">
      <c r="B78" s="18" t="s">
        <v>69</v>
      </c>
      <c r="C78" s="19">
        <f t="shared" si="3"/>
        <v>53.6</v>
      </c>
      <c r="D78" s="19">
        <f t="shared" si="4"/>
        <v>53.6</v>
      </c>
      <c r="E78" s="19">
        <f t="shared" si="5"/>
        <v>53.6</v>
      </c>
      <c r="F78" s="25">
        <v>53.6</v>
      </c>
      <c r="G78" s="25"/>
      <c r="H78" s="25"/>
      <c r="I78" s="25"/>
      <c r="J78" s="25"/>
      <c r="K78" s="25"/>
      <c r="L78" s="25"/>
      <c r="M78" s="25"/>
      <c r="N78" s="25"/>
      <c r="O78" s="25"/>
      <c r="P78" s="31"/>
      <c r="Q78" s="29"/>
    </row>
    <row r="79" ht="15" customHeight="1" spans="2:17">
      <c r="B79" s="18" t="s">
        <v>70</v>
      </c>
      <c r="C79" s="19">
        <f t="shared" si="3"/>
        <v>7</v>
      </c>
      <c r="D79" s="19">
        <f t="shared" si="4"/>
        <v>7</v>
      </c>
      <c r="E79" s="19">
        <f t="shared" si="5"/>
        <v>7</v>
      </c>
      <c r="F79" s="19">
        <v>7</v>
      </c>
      <c r="G79" s="19"/>
      <c r="H79" s="19"/>
      <c r="I79" s="19"/>
      <c r="J79" s="19"/>
      <c r="K79" s="19"/>
      <c r="L79" s="19"/>
      <c r="M79" s="19"/>
      <c r="N79" s="19"/>
      <c r="O79" s="29"/>
      <c r="P79" s="31"/>
      <c r="Q79" s="29"/>
    </row>
    <row r="80" ht="15" customHeight="1" spans="2:17">
      <c r="B80" s="18" t="s">
        <v>71</v>
      </c>
      <c r="C80" s="19">
        <f t="shared" si="3"/>
        <v>72.1</v>
      </c>
      <c r="D80" s="19">
        <f t="shared" si="4"/>
        <v>72.1</v>
      </c>
      <c r="E80" s="19">
        <f t="shared" si="5"/>
        <v>72.1</v>
      </c>
      <c r="F80" s="19">
        <v>72.1</v>
      </c>
      <c r="G80" s="19"/>
      <c r="H80" s="19"/>
      <c r="I80" s="19"/>
      <c r="J80" s="19"/>
      <c r="K80" s="28"/>
      <c r="L80" s="29"/>
      <c r="M80" s="29"/>
      <c r="N80" s="29"/>
      <c r="O80" s="25"/>
      <c r="P80" s="31"/>
      <c r="Q80" s="29"/>
    </row>
    <row r="81" ht="15" customHeight="1" spans="2:17">
      <c r="B81" s="20" t="s">
        <v>72</v>
      </c>
      <c r="C81" s="19">
        <f t="shared" si="3"/>
        <v>56.9</v>
      </c>
      <c r="D81" s="19">
        <f t="shared" si="4"/>
        <v>56.9</v>
      </c>
      <c r="E81" s="19">
        <f t="shared" si="5"/>
        <v>56.9</v>
      </c>
      <c r="F81" s="19">
        <v>56.9</v>
      </c>
      <c r="G81" s="19"/>
      <c r="H81" s="19"/>
      <c r="I81" s="19"/>
      <c r="J81" s="19"/>
      <c r="K81" s="28"/>
      <c r="L81" s="29"/>
      <c r="M81" s="29"/>
      <c r="N81" s="29"/>
      <c r="O81" s="25"/>
      <c r="P81" s="31"/>
      <c r="Q81" s="29"/>
    </row>
    <row r="82" ht="15" customHeight="1" spans="2:17">
      <c r="B82" s="32" t="s">
        <v>73</v>
      </c>
      <c r="C82" s="19">
        <f t="shared" si="3"/>
        <v>2595.21</v>
      </c>
      <c r="D82" s="19">
        <f t="shared" si="4"/>
        <v>2593.99</v>
      </c>
      <c r="E82" s="19">
        <f t="shared" si="5"/>
        <v>2593.99</v>
      </c>
      <c r="F82" s="19">
        <f>F83+F86</f>
        <v>2593.99</v>
      </c>
      <c r="G82" s="19"/>
      <c r="H82" s="19"/>
      <c r="I82" s="19"/>
      <c r="J82" s="19"/>
      <c r="K82" s="28"/>
      <c r="L82" s="29"/>
      <c r="M82" s="29"/>
      <c r="N82" s="29"/>
      <c r="O82" s="25"/>
      <c r="P82" s="31"/>
      <c r="Q82" s="29">
        <v>1.22</v>
      </c>
    </row>
    <row r="83" ht="15" customHeight="1" spans="2:17">
      <c r="B83" s="18" t="s">
        <v>23</v>
      </c>
      <c r="C83" s="19">
        <f t="shared" si="3"/>
        <v>120.71</v>
      </c>
      <c r="D83" s="19">
        <f t="shared" si="4"/>
        <v>119.49</v>
      </c>
      <c r="E83" s="19">
        <f t="shared" si="5"/>
        <v>119.49</v>
      </c>
      <c r="F83" s="25">
        <f>F84+F85</f>
        <v>119.49</v>
      </c>
      <c r="G83" s="25"/>
      <c r="H83" s="25"/>
      <c r="I83" s="25"/>
      <c r="J83" s="25"/>
      <c r="K83" s="25"/>
      <c r="L83" s="25"/>
      <c r="M83" s="25"/>
      <c r="N83" s="25"/>
      <c r="O83" s="25"/>
      <c r="P83" s="31"/>
      <c r="Q83" s="29">
        <v>1.22</v>
      </c>
    </row>
    <row r="84" ht="15" customHeight="1" spans="2:17">
      <c r="B84" s="20" t="s">
        <v>24</v>
      </c>
      <c r="C84" s="19">
        <f t="shared" si="3"/>
        <v>53.87</v>
      </c>
      <c r="D84" s="19">
        <f t="shared" si="4"/>
        <v>52.65</v>
      </c>
      <c r="E84" s="19">
        <f t="shared" si="5"/>
        <v>52.65</v>
      </c>
      <c r="F84" s="25">
        <v>52.65</v>
      </c>
      <c r="G84" s="25"/>
      <c r="H84" s="25"/>
      <c r="I84" s="25"/>
      <c r="J84" s="25"/>
      <c r="K84" s="25"/>
      <c r="L84" s="25"/>
      <c r="M84" s="25"/>
      <c r="N84" s="25"/>
      <c r="O84" s="25"/>
      <c r="P84" s="31"/>
      <c r="Q84" s="29">
        <v>1.22</v>
      </c>
    </row>
    <row r="85" ht="15" customHeight="1" spans="2:17">
      <c r="B85" s="18" t="s">
        <v>25</v>
      </c>
      <c r="C85" s="19">
        <f t="shared" si="3"/>
        <v>66.84</v>
      </c>
      <c r="D85" s="19">
        <f t="shared" si="4"/>
        <v>66.84</v>
      </c>
      <c r="E85" s="19">
        <f t="shared" si="5"/>
        <v>66.84</v>
      </c>
      <c r="F85" s="25">
        <v>66.84</v>
      </c>
      <c r="G85" s="25"/>
      <c r="H85" s="25"/>
      <c r="I85" s="25"/>
      <c r="J85" s="25"/>
      <c r="K85" s="25"/>
      <c r="L85" s="25"/>
      <c r="M85" s="25"/>
      <c r="N85" s="25"/>
      <c r="O85" s="25"/>
      <c r="P85" s="31"/>
      <c r="Q85" s="29"/>
    </row>
    <row r="86" ht="15" customHeight="1" spans="2:17">
      <c r="B86" s="18" t="s">
        <v>63</v>
      </c>
      <c r="C86" s="19">
        <f t="shared" si="3"/>
        <v>2474.5</v>
      </c>
      <c r="D86" s="19">
        <f t="shared" si="4"/>
        <v>2474.5</v>
      </c>
      <c r="E86" s="19">
        <f t="shared" si="5"/>
        <v>2474.5</v>
      </c>
      <c r="F86" s="19">
        <f>SUM(F87:F90)</f>
        <v>2474.5</v>
      </c>
      <c r="G86" s="19"/>
      <c r="H86" s="19"/>
      <c r="I86" s="19"/>
      <c r="J86" s="19"/>
      <c r="K86" s="28"/>
      <c r="L86" s="29"/>
      <c r="M86" s="29"/>
      <c r="N86" s="29"/>
      <c r="O86" s="25"/>
      <c r="P86" s="31"/>
      <c r="Q86" s="29"/>
    </row>
    <row r="87" ht="15" customHeight="1" spans="2:17">
      <c r="B87" s="18" t="s">
        <v>65</v>
      </c>
      <c r="C87" s="19">
        <f t="shared" si="3"/>
        <v>25</v>
      </c>
      <c r="D87" s="19">
        <f t="shared" si="4"/>
        <v>25</v>
      </c>
      <c r="E87" s="19">
        <f t="shared" si="5"/>
        <v>25</v>
      </c>
      <c r="F87" s="19">
        <v>25</v>
      </c>
      <c r="G87" s="19"/>
      <c r="H87" s="19"/>
      <c r="I87" s="19"/>
      <c r="J87" s="19"/>
      <c r="K87" s="28"/>
      <c r="L87" s="29"/>
      <c r="M87" s="29"/>
      <c r="N87" s="29"/>
      <c r="O87" s="25"/>
      <c r="P87" s="31"/>
      <c r="Q87" s="29"/>
    </row>
    <row r="88" ht="15" customHeight="1" spans="2:17">
      <c r="B88" s="21" t="s">
        <v>74</v>
      </c>
      <c r="C88" s="19">
        <f t="shared" si="3"/>
        <v>438.5</v>
      </c>
      <c r="D88" s="19">
        <f t="shared" si="4"/>
        <v>438.5</v>
      </c>
      <c r="E88" s="19">
        <f t="shared" si="5"/>
        <v>438.5</v>
      </c>
      <c r="F88" s="25">
        <f>406.5+32</f>
        <v>438.5</v>
      </c>
      <c r="G88" s="25"/>
      <c r="H88" s="25"/>
      <c r="I88" s="25"/>
      <c r="J88" s="25"/>
      <c r="K88" s="25"/>
      <c r="L88" s="25"/>
      <c r="M88" s="25"/>
      <c r="N88" s="25"/>
      <c r="O88" s="25"/>
      <c r="P88" s="31"/>
      <c r="Q88" s="29"/>
    </row>
    <row r="89" ht="15" customHeight="1" spans="2:17">
      <c r="B89" s="18" t="s">
        <v>75</v>
      </c>
      <c r="C89" s="19">
        <f t="shared" si="3"/>
        <v>991</v>
      </c>
      <c r="D89" s="19">
        <f t="shared" si="4"/>
        <v>991</v>
      </c>
      <c r="E89" s="19">
        <f t="shared" si="5"/>
        <v>991</v>
      </c>
      <c r="F89" s="25">
        <v>991</v>
      </c>
      <c r="G89" s="25"/>
      <c r="H89" s="25"/>
      <c r="I89" s="25"/>
      <c r="J89" s="25"/>
      <c r="K89" s="25"/>
      <c r="L89" s="25"/>
      <c r="M89" s="25"/>
      <c r="N89" s="25"/>
      <c r="O89" s="25"/>
      <c r="P89" s="31"/>
      <c r="Q89" s="29"/>
    </row>
    <row r="90" ht="15" customHeight="1" spans="2:17">
      <c r="B90" s="18" t="s">
        <v>76</v>
      </c>
      <c r="C90" s="19">
        <f t="shared" si="3"/>
        <v>1020</v>
      </c>
      <c r="D90" s="19">
        <f t="shared" si="4"/>
        <v>1020</v>
      </c>
      <c r="E90" s="19">
        <f t="shared" si="5"/>
        <v>1020</v>
      </c>
      <c r="F90" s="25">
        <v>1020</v>
      </c>
      <c r="G90" s="25"/>
      <c r="H90" s="25"/>
      <c r="I90" s="25"/>
      <c r="J90" s="25"/>
      <c r="K90" s="25"/>
      <c r="L90" s="25"/>
      <c r="M90" s="25"/>
      <c r="N90" s="25"/>
      <c r="O90" s="25"/>
      <c r="P90" s="31"/>
      <c r="Q90" s="29"/>
    </row>
    <row r="91" ht="15" customHeight="1" spans="2:17">
      <c r="B91" s="20" t="s">
        <v>77</v>
      </c>
      <c r="C91" s="19">
        <f t="shared" si="3"/>
        <v>135.89</v>
      </c>
      <c r="D91" s="19">
        <f t="shared" si="4"/>
        <v>135.89</v>
      </c>
      <c r="E91" s="19">
        <f t="shared" si="5"/>
        <v>135.89</v>
      </c>
      <c r="F91" s="19">
        <f>F92+F94</f>
        <v>135.89</v>
      </c>
      <c r="G91" s="19"/>
      <c r="H91" s="19"/>
      <c r="I91" s="19"/>
      <c r="J91" s="19"/>
      <c r="K91" s="28"/>
      <c r="L91" s="29"/>
      <c r="M91" s="29"/>
      <c r="N91" s="29"/>
      <c r="O91" s="25"/>
      <c r="P91" s="31"/>
      <c r="Q91" s="29"/>
    </row>
    <row r="92" ht="15" customHeight="1" spans="2:17">
      <c r="B92" s="18" t="s">
        <v>23</v>
      </c>
      <c r="C92" s="19">
        <f t="shared" si="3"/>
        <v>5.85</v>
      </c>
      <c r="D92" s="19">
        <f t="shared" si="4"/>
        <v>5.85</v>
      </c>
      <c r="E92" s="19">
        <f t="shared" si="5"/>
        <v>5.85</v>
      </c>
      <c r="F92" s="19">
        <v>5.85</v>
      </c>
      <c r="G92" s="19"/>
      <c r="H92" s="19"/>
      <c r="I92" s="19"/>
      <c r="J92" s="19"/>
      <c r="K92" s="28"/>
      <c r="L92" s="29"/>
      <c r="M92" s="29"/>
      <c r="N92" s="29"/>
      <c r="O92" s="25"/>
      <c r="P92" s="31"/>
      <c r="Q92" s="29"/>
    </row>
    <row r="93" ht="15" customHeight="1" spans="2:17">
      <c r="B93" s="20" t="s">
        <v>24</v>
      </c>
      <c r="C93" s="19">
        <f t="shared" si="3"/>
        <v>5.85</v>
      </c>
      <c r="D93" s="19">
        <f t="shared" si="4"/>
        <v>5.85</v>
      </c>
      <c r="E93" s="19">
        <f t="shared" si="5"/>
        <v>5.85</v>
      </c>
      <c r="F93" s="19">
        <v>5.85</v>
      </c>
      <c r="G93" s="19"/>
      <c r="H93" s="19"/>
      <c r="I93" s="19"/>
      <c r="J93" s="19"/>
      <c r="K93" s="28"/>
      <c r="L93" s="29"/>
      <c r="M93" s="29"/>
      <c r="N93" s="29"/>
      <c r="O93" s="25"/>
      <c r="P93" s="31"/>
      <c r="Q93" s="29"/>
    </row>
    <row r="94" ht="15" customHeight="1" spans="2:17">
      <c r="B94" s="33" t="s">
        <v>78</v>
      </c>
      <c r="C94" s="19">
        <f t="shared" si="3"/>
        <v>130.04</v>
      </c>
      <c r="D94" s="19">
        <f t="shared" si="4"/>
        <v>130.04</v>
      </c>
      <c r="E94" s="19">
        <f t="shared" si="5"/>
        <v>130.04</v>
      </c>
      <c r="F94" s="19">
        <v>130.04</v>
      </c>
      <c r="G94" s="19"/>
      <c r="H94" s="19"/>
      <c r="I94" s="19"/>
      <c r="J94" s="19"/>
      <c r="K94" s="28"/>
      <c r="L94" s="29"/>
      <c r="M94" s="29"/>
      <c r="N94" s="29"/>
      <c r="O94" s="25"/>
      <c r="P94" s="31"/>
      <c r="Q94" s="29"/>
    </row>
    <row r="95" ht="15" customHeight="1" spans="2:17">
      <c r="B95" s="18" t="s">
        <v>79</v>
      </c>
      <c r="C95" s="19">
        <f t="shared" si="3"/>
        <v>130.04</v>
      </c>
      <c r="D95" s="19">
        <f t="shared" si="4"/>
        <v>130.04</v>
      </c>
      <c r="E95" s="19">
        <f t="shared" si="5"/>
        <v>130.04</v>
      </c>
      <c r="F95" s="19">
        <v>130.04</v>
      </c>
      <c r="G95" s="19"/>
      <c r="H95" s="19"/>
      <c r="I95" s="19"/>
      <c r="J95" s="19"/>
      <c r="K95" s="28"/>
      <c r="L95" s="29"/>
      <c r="M95" s="29"/>
      <c r="N95" s="29"/>
      <c r="O95" s="25"/>
      <c r="P95" s="31"/>
      <c r="Q95" s="29"/>
    </row>
    <row r="96" ht="15" customHeight="1" spans="2:17">
      <c r="B96" s="20" t="s">
        <v>80</v>
      </c>
      <c r="C96" s="19">
        <f t="shared" si="3"/>
        <v>46.3</v>
      </c>
      <c r="D96" s="19">
        <f t="shared" si="4"/>
        <v>46.3</v>
      </c>
      <c r="E96" s="19">
        <f t="shared" si="5"/>
        <v>46.3</v>
      </c>
      <c r="F96" s="19">
        <f>F97+F99</f>
        <v>46.3</v>
      </c>
      <c r="G96" s="19"/>
      <c r="H96" s="19"/>
      <c r="I96" s="19"/>
      <c r="J96" s="19"/>
      <c r="K96" s="28"/>
      <c r="L96" s="29"/>
      <c r="M96" s="29"/>
      <c r="N96" s="29"/>
      <c r="O96" s="25"/>
      <c r="P96" s="31"/>
      <c r="Q96" s="29"/>
    </row>
    <row r="97" ht="15" customHeight="1" spans="2:17">
      <c r="B97" s="18" t="s">
        <v>23</v>
      </c>
      <c r="C97" s="19">
        <f t="shared" si="3"/>
        <v>37.7</v>
      </c>
      <c r="D97" s="19">
        <f t="shared" si="4"/>
        <v>37.7</v>
      </c>
      <c r="E97" s="19">
        <f t="shared" si="5"/>
        <v>37.7</v>
      </c>
      <c r="F97" s="19">
        <v>37.7</v>
      </c>
      <c r="G97" s="19"/>
      <c r="H97" s="19"/>
      <c r="I97" s="19"/>
      <c r="J97" s="19"/>
      <c r="K97" s="28"/>
      <c r="L97" s="29"/>
      <c r="M97" s="29"/>
      <c r="N97" s="29"/>
      <c r="O97" s="25"/>
      <c r="P97" s="31"/>
      <c r="Q97" s="29"/>
    </row>
    <row r="98" ht="15" customHeight="1" spans="2:17">
      <c r="B98" s="20" t="s">
        <v>24</v>
      </c>
      <c r="C98" s="19">
        <f t="shared" si="3"/>
        <v>37.7</v>
      </c>
      <c r="D98" s="19">
        <f t="shared" si="4"/>
        <v>37.7</v>
      </c>
      <c r="E98" s="19">
        <f t="shared" si="5"/>
        <v>37.7</v>
      </c>
      <c r="F98" s="19">
        <v>37.7</v>
      </c>
      <c r="G98" s="19"/>
      <c r="H98" s="19"/>
      <c r="I98" s="19"/>
      <c r="J98" s="19"/>
      <c r="K98" s="28"/>
      <c r="L98" s="29"/>
      <c r="M98" s="29"/>
      <c r="N98" s="29"/>
      <c r="O98" s="25"/>
      <c r="P98" s="31"/>
      <c r="Q98" s="29"/>
    </row>
    <row r="99" ht="15" customHeight="1" spans="2:17">
      <c r="B99" s="18" t="s">
        <v>41</v>
      </c>
      <c r="C99" s="19">
        <f t="shared" si="3"/>
        <v>8.6</v>
      </c>
      <c r="D99" s="19">
        <f t="shared" si="4"/>
        <v>8.6</v>
      </c>
      <c r="E99" s="19">
        <f t="shared" si="5"/>
        <v>8.6</v>
      </c>
      <c r="F99" s="19">
        <v>8.6</v>
      </c>
      <c r="G99" s="19"/>
      <c r="H99" s="19"/>
      <c r="I99" s="19"/>
      <c r="J99" s="19"/>
      <c r="K99" s="28"/>
      <c r="L99" s="29"/>
      <c r="M99" s="29"/>
      <c r="N99" s="29"/>
      <c r="O99" s="25"/>
      <c r="P99" s="31"/>
      <c r="Q99" s="29"/>
    </row>
    <row r="100" ht="15" customHeight="1" spans="2:17">
      <c r="B100" s="20" t="s">
        <v>81</v>
      </c>
      <c r="C100" s="19">
        <f t="shared" si="3"/>
        <v>8.6</v>
      </c>
      <c r="D100" s="19">
        <f t="shared" si="4"/>
        <v>8.6</v>
      </c>
      <c r="E100" s="19">
        <f t="shared" si="5"/>
        <v>8.6</v>
      </c>
      <c r="F100" s="19">
        <v>8.6</v>
      </c>
      <c r="G100" s="19"/>
      <c r="H100" s="19"/>
      <c r="I100" s="19"/>
      <c r="J100" s="19"/>
      <c r="K100" s="28"/>
      <c r="L100" s="29"/>
      <c r="M100" s="29"/>
      <c r="N100" s="29"/>
      <c r="O100" s="25"/>
      <c r="P100" s="31"/>
      <c r="Q100" s="29"/>
    </row>
    <row r="101" ht="15" customHeight="1" spans="2:17">
      <c r="B101" s="20" t="s">
        <v>82</v>
      </c>
      <c r="C101" s="19">
        <f t="shared" si="3"/>
        <v>776.57</v>
      </c>
      <c r="D101" s="19">
        <f t="shared" si="4"/>
        <v>776.57</v>
      </c>
      <c r="E101" s="19">
        <f t="shared" si="5"/>
        <v>776.57</v>
      </c>
      <c r="F101" s="19">
        <f>F102+F104+F110</f>
        <v>776.57</v>
      </c>
      <c r="G101" s="19"/>
      <c r="H101" s="19"/>
      <c r="I101" s="19"/>
      <c r="J101" s="19"/>
      <c r="K101" s="28"/>
      <c r="L101" s="29"/>
      <c r="M101" s="29"/>
      <c r="N101" s="29"/>
      <c r="O101" s="25"/>
      <c r="P101" s="31"/>
      <c r="Q101" s="29"/>
    </row>
    <row r="102" ht="15" customHeight="1" spans="2:17">
      <c r="B102" s="18" t="s">
        <v>23</v>
      </c>
      <c r="C102" s="19">
        <f t="shared" si="3"/>
        <v>13.65</v>
      </c>
      <c r="D102" s="19">
        <f t="shared" si="4"/>
        <v>13.65</v>
      </c>
      <c r="E102" s="19">
        <f t="shared" si="5"/>
        <v>13.65</v>
      </c>
      <c r="F102" s="19">
        <v>13.65</v>
      </c>
      <c r="G102" s="19"/>
      <c r="H102" s="19"/>
      <c r="I102" s="19"/>
      <c r="J102" s="19"/>
      <c r="K102" s="28"/>
      <c r="L102" s="29"/>
      <c r="M102" s="29"/>
      <c r="N102" s="29"/>
      <c r="O102" s="25"/>
      <c r="P102" s="31"/>
      <c r="Q102" s="29"/>
    </row>
    <row r="103" ht="15" customHeight="1" spans="2:17">
      <c r="B103" s="20" t="s">
        <v>24</v>
      </c>
      <c r="C103" s="19">
        <f t="shared" si="3"/>
        <v>13.65</v>
      </c>
      <c r="D103" s="19">
        <f t="shared" si="4"/>
        <v>13.65</v>
      </c>
      <c r="E103" s="19">
        <f t="shared" si="5"/>
        <v>13.65</v>
      </c>
      <c r="F103" s="19">
        <v>13.65</v>
      </c>
      <c r="G103" s="19"/>
      <c r="H103" s="19"/>
      <c r="I103" s="19"/>
      <c r="J103" s="19"/>
      <c r="K103" s="28"/>
      <c r="L103" s="29"/>
      <c r="M103" s="29"/>
      <c r="N103" s="29"/>
      <c r="O103" s="25"/>
      <c r="P103" s="31"/>
      <c r="Q103" s="29"/>
    </row>
    <row r="104" ht="15" customHeight="1" spans="2:17">
      <c r="B104" s="18" t="s">
        <v>83</v>
      </c>
      <c r="C104" s="19">
        <f t="shared" si="3"/>
        <v>149.02</v>
      </c>
      <c r="D104" s="19">
        <f t="shared" si="4"/>
        <v>149.02</v>
      </c>
      <c r="E104" s="19">
        <f t="shared" si="5"/>
        <v>149.02</v>
      </c>
      <c r="F104" s="19">
        <f>SUM(F105:F109)</f>
        <v>149.02</v>
      </c>
      <c r="G104" s="19"/>
      <c r="H104" s="19"/>
      <c r="I104" s="19"/>
      <c r="J104" s="19"/>
      <c r="K104" s="28"/>
      <c r="L104" s="29"/>
      <c r="M104" s="29"/>
      <c r="N104" s="29"/>
      <c r="O104" s="25"/>
      <c r="P104" s="31"/>
      <c r="Q104" s="29"/>
    </row>
    <row r="105" ht="15" customHeight="1" spans="2:17">
      <c r="B105" s="34" t="s">
        <v>84</v>
      </c>
      <c r="C105" s="19">
        <f t="shared" si="3"/>
        <v>8.12</v>
      </c>
      <c r="D105" s="19">
        <f t="shared" si="4"/>
        <v>8.12</v>
      </c>
      <c r="E105" s="19">
        <f t="shared" si="5"/>
        <v>8.12</v>
      </c>
      <c r="F105" s="35">
        <v>8.12</v>
      </c>
      <c r="G105" s="19"/>
      <c r="H105" s="19"/>
      <c r="I105" s="19"/>
      <c r="J105" s="19"/>
      <c r="K105" s="28"/>
      <c r="L105" s="29"/>
      <c r="M105" s="29"/>
      <c r="N105" s="29"/>
      <c r="O105" s="25"/>
      <c r="P105" s="31"/>
      <c r="Q105" s="29"/>
    </row>
    <row r="106" ht="15" customHeight="1" spans="2:17">
      <c r="B106" s="34" t="s">
        <v>85</v>
      </c>
      <c r="C106" s="19">
        <f t="shared" si="3"/>
        <v>28.6</v>
      </c>
      <c r="D106" s="19">
        <f t="shared" si="4"/>
        <v>28.6</v>
      </c>
      <c r="E106" s="19">
        <f t="shared" si="5"/>
        <v>28.6</v>
      </c>
      <c r="F106" s="35">
        <v>28.6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31"/>
      <c r="Q106" s="29"/>
    </row>
    <row r="107" ht="15" customHeight="1" spans="2:17">
      <c r="B107" s="34" t="s">
        <v>86</v>
      </c>
      <c r="C107" s="19">
        <f t="shared" si="3"/>
        <v>24</v>
      </c>
      <c r="D107" s="19">
        <f t="shared" si="4"/>
        <v>24</v>
      </c>
      <c r="E107" s="19">
        <f t="shared" si="5"/>
        <v>24</v>
      </c>
      <c r="F107" s="35">
        <v>24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31"/>
      <c r="Q107" s="29"/>
    </row>
    <row r="108" ht="15" customHeight="1" spans="2:17">
      <c r="B108" s="34" t="s">
        <v>87</v>
      </c>
      <c r="C108" s="19">
        <f t="shared" si="3"/>
        <v>75.3</v>
      </c>
      <c r="D108" s="19">
        <f t="shared" si="4"/>
        <v>75.3</v>
      </c>
      <c r="E108" s="19">
        <f t="shared" si="5"/>
        <v>75.3</v>
      </c>
      <c r="F108" s="25">
        <v>75.3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31"/>
      <c r="Q108" s="29"/>
    </row>
    <row r="109" ht="15" customHeight="1" spans="2:17">
      <c r="B109" s="34" t="s">
        <v>88</v>
      </c>
      <c r="C109" s="19">
        <f t="shared" si="3"/>
        <v>13</v>
      </c>
      <c r="D109" s="19">
        <f t="shared" si="4"/>
        <v>13</v>
      </c>
      <c r="E109" s="19">
        <f t="shared" si="5"/>
        <v>13</v>
      </c>
      <c r="F109" s="25">
        <v>13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31"/>
      <c r="Q109" s="29"/>
    </row>
    <row r="110" ht="15" customHeight="1" spans="2:17">
      <c r="B110" s="34" t="s">
        <v>89</v>
      </c>
      <c r="C110" s="19">
        <f t="shared" si="3"/>
        <v>613.9</v>
      </c>
      <c r="D110" s="19">
        <f t="shared" si="4"/>
        <v>613.9</v>
      </c>
      <c r="E110" s="19">
        <f t="shared" si="5"/>
        <v>613.9</v>
      </c>
      <c r="F110" s="25">
        <f>F111</f>
        <v>613.9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31"/>
      <c r="Q110" s="29"/>
    </row>
    <row r="111" ht="15" customHeight="1" spans="2:17">
      <c r="B111" s="34" t="s">
        <v>90</v>
      </c>
      <c r="C111" s="19">
        <f t="shared" si="3"/>
        <v>613.9</v>
      </c>
      <c r="D111" s="19">
        <f t="shared" si="4"/>
        <v>613.9</v>
      </c>
      <c r="E111" s="19">
        <f t="shared" si="5"/>
        <v>613.9</v>
      </c>
      <c r="F111" s="25">
        <v>613.9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31"/>
      <c r="Q111" s="29"/>
    </row>
    <row r="112" ht="15" customHeight="1" spans="2:17">
      <c r="B112" s="20" t="s">
        <v>91</v>
      </c>
      <c r="C112" s="19">
        <f t="shared" si="3"/>
        <v>24.1</v>
      </c>
      <c r="D112" s="19">
        <f t="shared" si="4"/>
        <v>24.1</v>
      </c>
      <c r="E112" s="19">
        <f t="shared" si="5"/>
        <v>24.1</v>
      </c>
      <c r="F112" s="19">
        <f>F113+F115</f>
        <v>24.1</v>
      </c>
      <c r="G112" s="19"/>
      <c r="H112" s="19"/>
      <c r="I112" s="19"/>
      <c r="J112" s="19"/>
      <c r="K112" s="28"/>
      <c r="L112" s="29"/>
      <c r="M112" s="29"/>
      <c r="N112" s="29"/>
      <c r="O112" s="25"/>
      <c r="P112" s="31"/>
      <c r="Q112" s="29"/>
    </row>
    <row r="113" ht="15" customHeight="1" spans="2:17">
      <c r="B113" s="18" t="s">
        <v>23</v>
      </c>
      <c r="C113" s="19">
        <f t="shared" si="3"/>
        <v>14.3</v>
      </c>
      <c r="D113" s="19">
        <f t="shared" si="4"/>
        <v>14.3</v>
      </c>
      <c r="E113" s="19">
        <f t="shared" si="5"/>
        <v>14.3</v>
      </c>
      <c r="F113" s="25">
        <v>14.3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31"/>
      <c r="Q113" s="29"/>
    </row>
    <row r="114" ht="15" customHeight="1" spans="2:17">
      <c r="B114" s="20" t="s">
        <v>24</v>
      </c>
      <c r="C114" s="19">
        <f t="shared" si="3"/>
        <v>14.3</v>
      </c>
      <c r="D114" s="19">
        <f t="shared" si="4"/>
        <v>14.3</v>
      </c>
      <c r="E114" s="19">
        <f t="shared" si="5"/>
        <v>14.3</v>
      </c>
      <c r="F114" s="25">
        <v>14.3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31"/>
      <c r="Q114" s="29"/>
    </row>
    <row r="115" ht="15" customHeight="1" spans="2:17">
      <c r="B115" s="18" t="s">
        <v>41</v>
      </c>
      <c r="C115" s="19">
        <f t="shared" si="3"/>
        <v>9.8</v>
      </c>
      <c r="D115" s="19">
        <f t="shared" si="4"/>
        <v>9.8</v>
      </c>
      <c r="E115" s="19">
        <f t="shared" si="5"/>
        <v>9.8</v>
      </c>
      <c r="F115" s="25">
        <v>9.8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31"/>
      <c r="Q115" s="29"/>
    </row>
    <row r="116" ht="15" customHeight="1" spans="2:17">
      <c r="B116" s="18" t="s">
        <v>92</v>
      </c>
      <c r="C116" s="19">
        <f t="shared" si="3"/>
        <v>9.8</v>
      </c>
      <c r="D116" s="19">
        <f t="shared" si="4"/>
        <v>9.8</v>
      </c>
      <c r="E116" s="19">
        <f t="shared" si="5"/>
        <v>9.8</v>
      </c>
      <c r="F116" s="25">
        <v>9.8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31"/>
      <c r="Q116" s="29"/>
    </row>
    <row r="117" ht="15" customHeight="1" spans="2:17">
      <c r="B117" s="20" t="s">
        <v>93</v>
      </c>
      <c r="C117" s="19">
        <f t="shared" si="3"/>
        <v>38.45</v>
      </c>
      <c r="D117" s="19">
        <f t="shared" si="4"/>
        <v>38.45</v>
      </c>
      <c r="E117" s="19">
        <f t="shared" si="5"/>
        <v>38.45</v>
      </c>
      <c r="F117" s="25">
        <f>F118+F120</f>
        <v>38.45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31"/>
      <c r="Q117" s="29"/>
    </row>
    <row r="118" ht="15" customHeight="1" spans="2:17">
      <c r="B118" s="18" t="s">
        <v>23</v>
      </c>
      <c r="C118" s="19">
        <f t="shared" si="3"/>
        <v>21.45</v>
      </c>
      <c r="D118" s="19">
        <f t="shared" si="4"/>
        <v>21.45</v>
      </c>
      <c r="E118" s="19">
        <f t="shared" si="5"/>
        <v>21.45</v>
      </c>
      <c r="F118" s="19">
        <v>21.45</v>
      </c>
      <c r="G118" s="19"/>
      <c r="H118" s="19"/>
      <c r="I118" s="19"/>
      <c r="J118" s="19"/>
      <c r="K118" s="19"/>
      <c r="L118" s="19"/>
      <c r="M118" s="19"/>
      <c r="N118" s="19"/>
      <c r="O118" s="29"/>
      <c r="P118" s="31"/>
      <c r="Q118" s="29"/>
    </row>
    <row r="119" ht="15" customHeight="1" spans="2:17">
      <c r="B119" s="20" t="s">
        <v>24</v>
      </c>
      <c r="C119" s="19">
        <f t="shared" si="3"/>
        <v>21.45</v>
      </c>
      <c r="D119" s="19">
        <f t="shared" si="4"/>
        <v>21.45</v>
      </c>
      <c r="E119" s="19">
        <f t="shared" si="5"/>
        <v>21.45</v>
      </c>
      <c r="F119" s="19">
        <v>21.45</v>
      </c>
      <c r="G119" s="19"/>
      <c r="H119" s="19"/>
      <c r="I119" s="19"/>
      <c r="J119" s="19"/>
      <c r="K119" s="28"/>
      <c r="L119" s="29"/>
      <c r="M119" s="29"/>
      <c r="N119" s="29"/>
      <c r="O119" s="25"/>
      <c r="P119" s="31"/>
      <c r="Q119" s="29"/>
    </row>
    <row r="120" ht="15" customHeight="1" spans="2:17">
      <c r="B120" s="20" t="s">
        <v>41</v>
      </c>
      <c r="C120" s="19">
        <f t="shared" si="3"/>
        <v>17</v>
      </c>
      <c r="D120" s="19">
        <f t="shared" si="4"/>
        <v>17</v>
      </c>
      <c r="E120" s="19">
        <f t="shared" si="5"/>
        <v>17</v>
      </c>
      <c r="F120" s="19">
        <f>SUM(F121:F123)</f>
        <v>17</v>
      </c>
      <c r="G120" s="19"/>
      <c r="H120" s="19"/>
      <c r="I120" s="19"/>
      <c r="J120" s="19"/>
      <c r="K120" s="28"/>
      <c r="L120" s="29"/>
      <c r="M120" s="29"/>
      <c r="N120" s="29"/>
      <c r="O120" s="25"/>
      <c r="P120" s="31"/>
      <c r="Q120" s="29"/>
    </row>
    <row r="121" ht="15" customHeight="1" spans="2:17">
      <c r="B121" s="20" t="s">
        <v>94</v>
      </c>
      <c r="C121" s="19">
        <f t="shared" si="3"/>
        <v>12</v>
      </c>
      <c r="D121" s="19">
        <f t="shared" si="4"/>
        <v>12</v>
      </c>
      <c r="E121" s="19">
        <f t="shared" si="5"/>
        <v>12</v>
      </c>
      <c r="F121" s="19">
        <v>12</v>
      </c>
      <c r="G121" s="19"/>
      <c r="H121" s="19"/>
      <c r="I121" s="19"/>
      <c r="J121" s="19"/>
      <c r="K121" s="28"/>
      <c r="L121" s="29"/>
      <c r="M121" s="29"/>
      <c r="N121" s="29"/>
      <c r="O121" s="25"/>
      <c r="P121" s="31"/>
      <c r="Q121" s="29"/>
    </row>
    <row r="122" ht="15" customHeight="1" spans="2:17">
      <c r="B122" s="18" t="s">
        <v>92</v>
      </c>
      <c r="C122" s="19">
        <f t="shared" si="3"/>
        <v>3</v>
      </c>
      <c r="D122" s="19">
        <f t="shared" si="4"/>
        <v>3</v>
      </c>
      <c r="E122" s="19">
        <f t="shared" si="5"/>
        <v>3</v>
      </c>
      <c r="F122" s="19">
        <v>3</v>
      </c>
      <c r="G122" s="19"/>
      <c r="H122" s="19"/>
      <c r="I122" s="19"/>
      <c r="J122" s="19"/>
      <c r="K122" s="28"/>
      <c r="L122" s="29"/>
      <c r="M122" s="29"/>
      <c r="N122" s="29"/>
      <c r="O122" s="25"/>
      <c r="P122" s="31"/>
      <c r="Q122" s="29"/>
    </row>
    <row r="123" ht="15" customHeight="1" spans="2:17">
      <c r="B123" s="18" t="s">
        <v>95</v>
      </c>
      <c r="C123" s="19">
        <f t="shared" si="3"/>
        <v>2</v>
      </c>
      <c r="D123" s="19">
        <f t="shared" si="4"/>
        <v>2</v>
      </c>
      <c r="E123" s="19">
        <f t="shared" si="5"/>
        <v>2</v>
      </c>
      <c r="F123" s="19">
        <v>2</v>
      </c>
      <c r="G123" s="19"/>
      <c r="H123" s="19"/>
      <c r="I123" s="19"/>
      <c r="J123" s="19"/>
      <c r="K123" s="28"/>
      <c r="L123" s="29"/>
      <c r="M123" s="29"/>
      <c r="N123" s="29"/>
      <c r="O123" s="25"/>
      <c r="P123" s="31"/>
      <c r="Q123" s="29"/>
    </row>
    <row r="124" ht="15" customHeight="1" spans="2:17">
      <c r="B124" s="20" t="s">
        <v>96</v>
      </c>
      <c r="C124" s="19">
        <f t="shared" si="3"/>
        <v>3628.25</v>
      </c>
      <c r="D124" s="19">
        <f t="shared" si="4"/>
        <v>3628.25</v>
      </c>
      <c r="E124" s="19">
        <f t="shared" si="5"/>
        <v>3628.25</v>
      </c>
      <c r="F124" s="19">
        <f>F125+F127+F129+F131</f>
        <v>3628.25</v>
      </c>
      <c r="G124" s="19"/>
      <c r="H124" s="19"/>
      <c r="I124" s="19"/>
      <c r="J124" s="19"/>
      <c r="K124" s="28"/>
      <c r="L124" s="29"/>
      <c r="M124" s="29"/>
      <c r="N124" s="29"/>
      <c r="O124" s="25"/>
      <c r="P124" s="31"/>
      <c r="Q124" s="29"/>
    </row>
    <row r="125" ht="15" customHeight="1" spans="2:17">
      <c r="B125" s="18" t="s">
        <v>23</v>
      </c>
      <c r="C125" s="19">
        <f t="shared" si="3"/>
        <v>16.25</v>
      </c>
      <c r="D125" s="19">
        <f t="shared" si="4"/>
        <v>16.25</v>
      </c>
      <c r="E125" s="19">
        <f t="shared" si="5"/>
        <v>16.25</v>
      </c>
      <c r="F125" s="19">
        <v>16.25</v>
      </c>
      <c r="G125" s="19"/>
      <c r="H125" s="19"/>
      <c r="I125" s="19"/>
      <c r="J125" s="19"/>
      <c r="K125" s="28"/>
      <c r="L125" s="29"/>
      <c r="M125" s="29"/>
      <c r="N125" s="29"/>
      <c r="O125" s="25"/>
      <c r="P125" s="31"/>
      <c r="Q125" s="29"/>
    </row>
    <row r="126" ht="15" customHeight="1" spans="2:17">
      <c r="B126" s="20" t="s">
        <v>24</v>
      </c>
      <c r="C126" s="19">
        <f t="shared" si="3"/>
        <v>16.25</v>
      </c>
      <c r="D126" s="19">
        <f t="shared" si="4"/>
        <v>16.25</v>
      </c>
      <c r="E126" s="19">
        <f t="shared" si="5"/>
        <v>16.25</v>
      </c>
      <c r="F126" s="19">
        <v>16.25</v>
      </c>
      <c r="G126" s="19"/>
      <c r="H126" s="19"/>
      <c r="I126" s="19"/>
      <c r="J126" s="19"/>
      <c r="K126" s="28"/>
      <c r="L126" s="29"/>
      <c r="M126" s="29"/>
      <c r="N126" s="29"/>
      <c r="O126" s="25"/>
      <c r="P126" s="31"/>
      <c r="Q126" s="29"/>
    </row>
    <row r="127" ht="15" customHeight="1" spans="2:17">
      <c r="B127" s="18" t="s">
        <v>56</v>
      </c>
      <c r="C127" s="19">
        <f t="shared" si="3"/>
        <v>3577</v>
      </c>
      <c r="D127" s="19">
        <f t="shared" si="4"/>
        <v>3577</v>
      </c>
      <c r="E127" s="19">
        <f t="shared" si="5"/>
        <v>3577</v>
      </c>
      <c r="F127" s="19">
        <v>3577</v>
      </c>
      <c r="G127" s="19"/>
      <c r="H127" s="19"/>
      <c r="I127" s="19"/>
      <c r="J127" s="19"/>
      <c r="K127" s="28"/>
      <c r="L127" s="29"/>
      <c r="M127" s="29"/>
      <c r="N127" s="29"/>
      <c r="O127" s="25"/>
      <c r="P127" s="31"/>
      <c r="Q127" s="29"/>
    </row>
    <row r="128" ht="15" customHeight="1" spans="2:17">
      <c r="B128" s="20" t="s">
        <v>97</v>
      </c>
      <c r="C128" s="19">
        <f t="shared" si="3"/>
        <v>3577</v>
      </c>
      <c r="D128" s="19">
        <f t="shared" si="4"/>
        <v>3577</v>
      </c>
      <c r="E128" s="19">
        <f t="shared" si="5"/>
        <v>3577</v>
      </c>
      <c r="F128" s="19">
        <v>3577</v>
      </c>
      <c r="G128" s="19"/>
      <c r="H128" s="19"/>
      <c r="I128" s="19"/>
      <c r="J128" s="19"/>
      <c r="K128" s="28"/>
      <c r="L128" s="29"/>
      <c r="M128" s="29"/>
      <c r="N128" s="29"/>
      <c r="O128" s="25"/>
      <c r="P128" s="31"/>
      <c r="Q128" s="29"/>
    </row>
    <row r="129" ht="15" customHeight="1" spans="2:17">
      <c r="B129" s="34" t="s">
        <v>98</v>
      </c>
      <c r="C129" s="19">
        <f t="shared" si="3"/>
        <v>14</v>
      </c>
      <c r="D129" s="19">
        <f t="shared" si="4"/>
        <v>14</v>
      </c>
      <c r="E129" s="19">
        <f t="shared" si="5"/>
        <v>14</v>
      </c>
      <c r="F129" s="25">
        <v>14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31"/>
      <c r="Q129" s="29"/>
    </row>
    <row r="130" ht="15" customHeight="1" spans="2:17">
      <c r="B130" s="34" t="s">
        <v>99</v>
      </c>
      <c r="C130" s="19">
        <f t="shared" si="3"/>
        <v>14</v>
      </c>
      <c r="D130" s="19">
        <f t="shared" si="4"/>
        <v>14</v>
      </c>
      <c r="E130" s="19">
        <f t="shared" si="5"/>
        <v>14</v>
      </c>
      <c r="F130" s="25">
        <v>14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31"/>
      <c r="Q130" s="29"/>
    </row>
    <row r="131" ht="15" customHeight="1" spans="2:17">
      <c r="B131" s="34" t="s">
        <v>100</v>
      </c>
      <c r="C131" s="19">
        <f t="shared" si="3"/>
        <v>21</v>
      </c>
      <c r="D131" s="19">
        <f t="shared" si="4"/>
        <v>21</v>
      </c>
      <c r="E131" s="19">
        <f t="shared" si="5"/>
        <v>21</v>
      </c>
      <c r="F131" s="25">
        <v>21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31"/>
      <c r="Q131" s="29"/>
    </row>
    <row r="132" ht="15" customHeight="1" spans="2:17">
      <c r="B132" s="34" t="s">
        <v>101</v>
      </c>
      <c r="C132" s="19">
        <f t="shared" si="3"/>
        <v>21</v>
      </c>
      <c r="D132" s="19">
        <f t="shared" si="4"/>
        <v>21</v>
      </c>
      <c r="E132" s="19">
        <f t="shared" si="5"/>
        <v>21</v>
      </c>
      <c r="F132" s="25">
        <v>21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31"/>
      <c r="Q132" s="29"/>
    </row>
    <row r="133" ht="15" customHeight="1" spans="2:17">
      <c r="B133" s="20" t="s">
        <v>102</v>
      </c>
      <c r="C133" s="19">
        <f t="shared" si="3"/>
        <v>382.3</v>
      </c>
      <c r="D133" s="19">
        <f t="shared" si="4"/>
        <v>382.3</v>
      </c>
      <c r="E133" s="19">
        <f t="shared" si="5"/>
        <v>382.3</v>
      </c>
      <c r="F133" s="19">
        <f>F134+F137</f>
        <v>382.3</v>
      </c>
      <c r="G133" s="19"/>
      <c r="H133" s="19"/>
      <c r="I133" s="19"/>
      <c r="J133" s="19"/>
      <c r="K133" s="28"/>
      <c r="L133" s="29"/>
      <c r="M133" s="29"/>
      <c r="N133" s="29"/>
      <c r="O133" s="25"/>
      <c r="P133" s="31"/>
      <c r="Q133" s="29"/>
    </row>
    <row r="134" ht="15" customHeight="1" spans="2:17">
      <c r="B134" s="18" t="s">
        <v>23</v>
      </c>
      <c r="C134" s="19">
        <f t="shared" si="3"/>
        <v>372.3</v>
      </c>
      <c r="D134" s="19">
        <f t="shared" si="4"/>
        <v>372.3</v>
      </c>
      <c r="E134" s="19">
        <f t="shared" si="5"/>
        <v>372.3</v>
      </c>
      <c r="F134" s="19">
        <f>F135+F136</f>
        <v>372.3</v>
      </c>
      <c r="G134" s="19"/>
      <c r="H134" s="19"/>
      <c r="I134" s="19"/>
      <c r="J134" s="19"/>
      <c r="K134" s="28"/>
      <c r="L134" s="29"/>
      <c r="M134" s="29"/>
      <c r="N134" s="29"/>
      <c r="O134" s="25"/>
      <c r="P134" s="31"/>
      <c r="Q134" s="29"/>
    </row>
    <row r="135" ht="15" customHeight="1" spans="2:17">
      <c r="B135" s="20" t="s">
        <v>24</v>
      </c>
      <c r="C135" s="19">
        <f t="shared" ref="C135:C196" si="6">D135+Q135</f>
        <v>7.8</v>
      </c>
      <c r="D135" s="19">
        <f t="shared" ref="D135:D196" si="7">E135+I135</f>
        <v>7.8</v>
      </c>
      <c r="E135" s="19">
        <f t="shared" ref="E135:E196" si="8">F135</f>
        <v>7.8</v>
      </c>
      <c r="F135" s="19">
        <v>7.8</v>
      </c>
      <c r="G135" s="19"/>
      <c r="H135" s="19"/>
      <c r="I135" s="19"/>
      <c r="J135" s="19"/>
      <c r="K135" s="28"/>
      <c r="L135" s="29"/>
      <c r="M135" s="29"/>
      <c r="N135" s="29"/>
      <c r="O135" s="25"/>
      <c r="P135" s="31"/>
      <c r="Q135" s="29"/>
    </row>
    <row r="136" ht="15" customHeight="1" spans="2:17">
      <c r="B136" s="18" t="s">
        <v>25</v>
      </c>
      <c r="C136" s="19">
        <f t="shared" si="6"/>
        <v>364.5</v>
      </c>
      <c r="D136" s="19">
        <f t="shared" si="7"/>
        <v>364.5</v>
      </c>
      <c r="E136" s="19">
        <f t="shared" si="8"/>
        <v>364.5</v>
      </c>
      <c r="F136" s="19">
        <v>364.5</v>
      </c>
      <c r="G136" s="19"/>
      <c r="H136" s="19"/>
      <c r="I136" s="19"/>
      <c r="J136" s="19"/>
      <c r="K136" s="28"/>
      <c r="L136" s="29"/>
      <c r="M136" s="29"/>
      <c r="N136" s="29"/>
      <c r="O136" s="25"/>
      <c r="P136" s="31"/>
      <c r="Q136" s="29"/>
    </row>
    <row r="137" ht="15" customHeight="1" spans="2:17">
      <c r="B137" s="20" t="s">
        <v>28</v>
      </c>
      <c r="C137" s="19">
        <f t="shared" si="6"/>
        <v>10</v>
      </c>
      <c r="D137" s="19">
        <f t="shared" si="7"/>
        <v>10</v>
      </c>
      <c r="E137" s="19">
        <f t="shared" si="8"/>
        <v>10</v>
      </c>
      <c r="F137" s="19">
        <v>10</v>
      </c>
      <c r="G137" s="19"/>
      <c r="H137" s="19"/>
      <c r="I137" s="19"/>
      <c r="J137" s="19"/>
      <c r="K137" s="28"/>
      <c r="L137" s="29"/>
      <c r="M137" s="29"/>
      <c r="N137" s="29"/>
      <c r="O137" s="25"/>
      <c r="P137" s="31"/>
      <c r="Q137" s="29"/>
    </row>
    <row r="138" ht="15" customHeight="1" spans="2:17">
      <c r="B138" s="18" t="s">
        <v>103</v>
      </c>
      <c r="C138" s="19">
        <f t="shared" si="6"/>
        <v>10</v>
      </c>
      <c r="D138" s="19">
        <f t="shared" si="7"/>
        <v>10</v>
      </c>
      <c r="E138" s="19">
        <f t="shared" si="8"/>
        <v>10</v>
      </c>
      <c r="F138" s="19">
        <v>10</v>
      </c>
      <c r="G138" s="19"/>
      <c r="H138" s="19"/>
      <c r="I138" s="19"/>
      <c r="J138" s="19"/>
      <c r="K138" s="28"/>
      <c r="L138" s="29"/>
      <c r="M138" s="29"/>
      <c r="N138" s="29"/>
      <c r="O138" s="25"/>
      <c r="P138" s="31"/>
      <c r="Q138" s="29"/>
    </row>
    <row r="139" ht="15" customHeight="1" spans="2:17">
      <c r="B139" s="34" t="s">
        <v>104</v>
      </c>
      <c r="C139" s="19">
        <f t="shared" si="6"/>
        <v>1870.4</v>
      </c>
      <c r="D139" s="19">
        <f t="shared" si="7"/>
        <v>1870.4</v>
      </c>
      <c r="E139" s="19">
        <f t="shared" si="8"/>
        <v>1870.4</v>
      </c>
      <c r="F139" s="25">
        <f>F140+F142</f>
        <v>1870.4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31"/>
      <c r="Q139" s="29"/>
    </row>
    <row r="140" ht="15" customHeight="1" spans="2:17">
      <c r="B140" s="18" t="s">
        <v>23</v>
      </c>
      <c r="C140" s="19">
        <f t="shared" si="6"/>
        <v>1641.4</v>
      </c>
      <c r="D140" s="19">
        <f t="shared" si="7"/>
        <v>1641.4</v>
      </c>
      <c r="E140" s="19">
        <f t="shared" si="8"/>
        <v>1641.4</v>
      </c>
      <c r="F140" s="25">
        <v>1641.4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31"/>
      <c r="Q140" s="29"/>
    </row>
    <row r="141" ht="15" customHeight="1" spans="2:17">
      <c r="B141" s="20" t="s">
        <v>24</v>
      </c>
      <c r="C141" s="19">
        <f t="shared" si="6"/>
        <v>1641.4</v>
      </c>
      <c r="D141" s="19">
        <f t="shared" si="7"/>
        <v>1641.4</v>
      </c>
      <c r="E141" s="19">
        <f t="shared" si="8"/>
        <v>1641.4</v>
      </c>
      <c r="F141" s="25">
        <v>1641.4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31"/>
      <c r="Q141" s="29"/>
    </row>
    <row r="142" ht="15" customHeight="1" spans="2:17">
      <c r="B142" s="18" t="s">
        <v>52</v>
      </c>
      <c r="C142" s="19">
        <f t="shared" si="6"/>
        <v>229</v>
      </c>
      <c r="D142" s="19">
        <f t="shared" si="7"/>
        <v>229</v>
      </c>
      <c r="E142" s="19">
        <f t="shared" si="8"/>
        <v>229</v>
      </c>
      <c r="F142" s="25">
        <f>SUM(F143:F146)</f>
        <v>229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31"/>
      <c r="Q142" s="29"/>
    </row>
    <row r="143" ht="15" customHeight="1" spans="2:17">
      <c r="B143" s="21" t="s">
        <v>53</v>
      </c>
      <c r="C143" s="19">
        <f t="shared" si="6"/>
        <v>107.9</v>
      </c>
      <c r="D143" s="19">
        <f t="shared" si="7"/>
        <v>107.9</v>
      </c>
      <c r="E143" s="19">
        <f t="shared" si="8"/>
        <v>107.9</v>
      </c>
      <c r="F143" s="25">
        <v>107.9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31"/>
      <c r="Q143" s="29"/>
    </row>
    <row r="144" ht="15" customHeight="1" spans="2:17">
      <c r="B144" s="21" t="s">
        <v>105</v>
      </c>
      <c r="C144" s="19">
        <f t="shared" si="6"/>
        <v>20</v>
      </c>
      <c r="D144" s="19">
        <f t="shared" si="7"/>
        <v>20</v>
      </c>
      <c r="E144" s="19">
        <f t="shared" si="8"/>
        <v>20</v>
      </c>
      <c r="F144" s="25">
        <v>20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31"/>
      <c r="Q144" s="29"/>
    </row>
    <row r="145" ht="15" customHeight="1" spans="2:17">
      <c r="B145" s="21" t="s">
        <v>106</v>
      </c>
      <c r="C145" s="19">
        <f t="shared" si="6"/>
        <v>40</v>
      </c>
      <c r="D145" s="19">
        <f t="shared" si="7"/>
        <v>40</v>
      </c>
      <c r="E145" s="19">
        <f t="shared" si="8"/>
        <v>40</v>
      </c>
      <c r="F145" s="25">
        <v>40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31"/>
      <c r="Q145" s="29"/>
    </row>
    <row r="146" ht="15" customHeight="1" spans="2:17">
      <c r="B146" s="21" t="s">
        <v>107</v>
      </c>
      <c r="C146" s="19">
        <f t="shared" si="6"/>
        <v>61.1</v>
      </c>
      <c r="D146" s="19">
        <f t="shared" si="7"/>
        <v>61.1</v>
      </c>
      <c r="E146" s="19">
        <f t="shared" si="8"/>
        <v>61.1</v>
      </c>
      <c r="F146" s="25">
        <v>61.1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31"/>
      <c r="Q146" s="29"/>
    </row>
    <row r="147" ht="15" customHeight="1" spans="2:17">
      <c r="B147" s="34" t="s">
        <v>108</v>
      </c>
      <c r="C147" s="19">
        <f t="shared" si="6"/>
        <v>369.74</v>
      </c>
      <c r="D147" s="19">
        <f t="shared" si="7"/>
        <v>369.74</v>
      </c>
      <c r="E147" s="19">
        <f t="shared" si="8"/>
        <v>369.74</v>
      </c>
      <c r="F147" s="25">
        <f>F148+F150</f>
        <v>369.74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31"/>
      <c r="Q147" s="29"/>
    </row>
    <row r="148" ht="15" customHeight="1" spans="2:17">
      <c r="B148" s="18" t="s">
        <v>23</v>
      </c>
      <c r="C148" s="19">
        <f t="shared" si="6"/>
        <v>24.7</v>
      </c>
      <c r="D148" s="19">
        <f t="shared" si="7"/>
        <v>24.7</v>
      </c>
      <c r="E148" s="19">
        <f t="shared" si="8"/>
        <v>24.7</v>
      </c>
      <c r="F148" s="25">
        <v>24.7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31"/>
      <c r="Q148" s="29"/>
    </row>
    <row r="149" ht="15" customHeight="1" spans="2:17">
      <c r="B149" s="20" t="s">
        <v>24</v>
      </c>
      <c r="C149" s="19">
        <f t="shared" si="6"/>
        <v>24.7</v>
      </c>
      <c r="D149" s="19">
        <f t="shared" si="7"/>
        <v>24.7</v>
      </c>
      <c r="E149" s="19">
        <f t="shared" si="8"/>
        <v>24.7</v>
      </c>
      <c r="F149" s="25">
        <v>24.7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31"/>
      <c r="Q149" s="29"/>
    </row>
    <row r="150" ht="15" customHeight="1" spans="2:17">
      <c r="B150" s="20" t="s">
        <v>109</v>
      </c>
      <c r="C150" s="19">
        <f t="shared" si="6"/>
        <v>345.04</v>
      </c>
      <c r="D150" s="19">
        <f t="shared" si="7"/>
        <v>345.04</v>
      </c>
      <c r="E150" s="19">
        <f t="shared" si="8"/>
        <v>345.04</v>
      </c>
      <c r="F150" s="25">
        <f>SUM(F151:F152)</f>
        <v>345.04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31"/>
      <c r="Q150" s="29"/>
    </row>
    <row r="151" ht="15" customHeight="1" spans="2:17">
      <c r="B151" s="21" t="s">
        <v>110</v>
      </c>
      <c r="C151" s="19">
        <f t="shared" si="6"/>
        <v>290.64</v>
      </c>
      <c r="D151" s="19">
        <f t="shared" si="7"/>
        <v>290.64</v>
      </c>
      <c r="E151" s="19">
        <f t="shared" si="8"/>
        <v>290.64</v>
      </c>
      <c r="F151" s="25">
        <v>290.64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31"/>
      <c r="Q151" s="29"/>
    </row>
    <row r="152" ht="15" customHeight="1" spans="2:17">
      <c r="B152" s="21" t="s">
        <v>111</v>
      </c>
      <c r="C152" s="19">
        <f t="shared" si="6"/>
        <v>54.4</v>
      </c>
      <c r="D152" s="19">
        <f t="shared" si="7"/>
        <v>54.4</v>
      </c>
      <c r="E152" s="19">
        <f t="shared" si="8"/>
        <v>54.4</v>
      </c>
      <c r="F152" s="25">
        <v>54.4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31"/>
      <c r="Q152" s="29"/>
    </row>
    <row r="153" ht="15" customHeight="1" spans="2:17">
      <c r="B153" s="18" t="s">
        <v>112</v>
      </c>
      <c r="C153" s="19">
        <f t="shared" si="6"/>
        <v>3854.95</v>
      </c>
      <c r="D153" s="19">
        <f t="shared" si="7"/>
        <v>3820.95</v>
      </c>
      <c r="E153" s="19">
        <f t="shared" si="8"/>
        <v>3820.95</v>
      </c>
      <c r="F153" s="19">
        <f>F154+F158+F160+F163+F166+F170+F173+F176</f>
        <v>3820.95</v>
      </c>
      <c r="G153" s="19"/>
      <c r="H153" s="19"/>
      <c r="I153" s="19"/>
      <c r="J153" s="19"/>
      <c r="K153" s="28"/>
      <c r="L153" s="29"/>
      <c r="M153" s="29"/>
      <c r="N153" s="29"/>
      <c r="O153" s="25"/>
      <c r="P153" s="31"/>
      <c r="Q153" s="29">
        <v>34</v>
      </c>
    </row>
    <row r="154" ht="15" customHeight="1" spans="2:17">
      <c r="B154" s="18" t="s">
        <v>23</v>
      </c>
      <c r="C154" s="19">
        <f t="shared" si="6"/>
        <v>1793.55</v>
      </c>
      <c r="D154" s="19">
        <f t="shared" si="7"/>
        <v>1759.55</v>
      </c>
      <c r="E154" s="19">
        <f t="shared" si="8"/>
        <v>1759.55</v>
      </c>
      <c r="F154" s="19">
        <f>F155+F156+F157</f>
        <v>1759.55</v>
      </c>
      <c r="G154" s="19"/>
      <c r="H154" s="19"/>
      <c r="I154" s="19"/>
      <c r="J154" s="19"/>
      <c r="K154" s="28"/>
      <c r="L154" s="29"/>
      <c r="M154" s="29"/>
      <c r="N154" s="29"/>
      <c r="O154" s="25"/>
      <c r="P154" s="31"/>
      <c r="Q154" s="29">
        <v>34</v>
      </c>
    </row>
    <row r="155" ht="15" customHeight="1" spans="2:17">
      <c r="B155" s="20" t="s">
        <v>24</v>
      </c>
      <c r="C155" s="19">
        <f t="shared" si="6"/>
        <v>435.55</v>
      </c>
      <c r="D155" s="19">
        <f t="shared" si="7"/>
        <v>401.55</v>
      </c>
      <c r="E155" s="19">
        <f t="shared" si="8"/>
        <v>401.55</v>
      </c>
      <c r="F155" s="19">
        <v>401.55</v>
      </c>
      <c r="G155" s="19"/>
      <c r="H155" s="19"/>
      <c r="I155" s="19"/>
      <c r="J155" s="19"/>
      <c r="K155" s="28"/>
      <c r="L155" s="29"/>
      <c r="M155" s="29"/>
      <c r="N155" s="29"/>
      <c r="O155" s="25"/>
      <c r="P155" s="31"/>
      <c r="Q155" s="29">
        <v>34</v>
      </c>
    </row>
    <row r="156" ht="15" customHeight="1" spans="2:17">
      <c r="B156" s="18" t="s">
        <v>25</v>
      </c>
      <c r="C156" s="19">
        <f t="shared" si="6"/>
        <v>1357.5</v>
      </c>
      <c r="D156" s="19">
        <f t="shared" si="7"/>
        <v>1357.5</v>
      </c>
      <c r="E156" s="19">
        <f t="shared" si="8"/>
        <v>1357.5</v>
      </c>
      <c r="F156" s="19">
        <v>1357.5</v>
      </c>
      <c r="G156" s="19"/>
      <c r="H156" s="19"/>
      <c r="I156" s="19"/>
      <c r="J156" s="19"/>
      <c r="K156" s="28"/>
      <c r="L156" s="29"/>
      <c r="M156" s="29"/>
      <c r="N156" s="29"/>
      <c r="O156" s="25"/>
      <c r="P156" s="31"/>
      <c r="Q156" s="29"/>
    </row>
    <row r="157" ht="15" customHeight="1" spans="2:17">
      <c r="B157" s="18" t="s">
        <v>35</v>
      </c>
      <c r="C157" s="19">
        <f t="shared" si="6"/>
        <v>0.5</v>
      </c>
      <c r="D157" s="19">
        <f t="shared" si="7"/>
        <v>0.5</v>
      </c>
      <c r="E157" s="19">
        <f t="shared" si="8"/>
        <v>0.5</v>
      </c>
      <c r="F157" s="19">
        <v>0.5</v>
      </c>
      <c r="G157" s="19"/>
      <c r="H157" s="19"/>
      <c r="I157" s="19"/>
      <c r="J157" s="19"/>
      <c r="K157" s="28"/>
      <c r="L157" s="29"/>
      <c r="M157" s="29"/>
      <c r="N157" s="29"/>
      <c r="O157" s="25"/>
      <c r="P157" s="31"/>
      <c r="Q157" s="29"/>
    </row>
    <row r="158" ht="15" customHeight="1" spans="2:17">
      <c r="B158" s="21" t="s">
        <v>113</v>
      </c>
      <c r="C158" s="19">
        <f t="shared" si="6"/>
        <v>22.2</v>
      </c>
      <c r="D158" s="19">
        <f t="shared" si="7"/>
        <v>22.2</v>
      </c>
      <c r="E158" s="19">
        <f t="shared" si="8"/>
        <v>22.2</v>
      </c>
      <c r="F158" s="19">
        <v>22.2</v>
      </c>
      <c r="G158" s="19"/>
      <c r="H158" s="19"/>
      <c r="I158" s="19"/>
      <c r="J158" s="19"/>
      <c r="K158" s="28"/>
      <c r="L158" s="29"/>
      <c r="M158" s="29"/>
      <c r="N158" s="29"/>
      <c r="O158" s="25"/>
      <c r="P158" s="31"/>
      <c r="Q158" s="29"/>
    </row>
    <row r="159" ht="15" customHeight="1" spans="2:17">
      <c r="B159" s="21" t="s">
        <v>114</v>
      </c>
      <c r="C159" s="19">
        <f t="shared" si="6"/>
        <v>22.2</v>
      </c>
      <c r="D159" s="19">
        <f t="shared" si="7"/>
        <v>22.2</v>
      </c>
      <c r="E159" s="19">
        <f t="shared" si="8"/>
        <v>22.2</v>
      </c>
      <c r="F159" s="19">
        <v>22.2</v>
      </c>
      <c r="G159" s="19"/>
      <c r="H159" s="19"/>
      <c r="I159" s="19"/>
      <c r="J159" s="19"/>
      <c r="K159" s="28"/>
      <c r="L159" s="29"/>
      <c r="M159" s="29"/>
      <c r="N159" s="29"/>
      <c r="O159" s="25"/>
      <c r="P159" s="31"/>
      <c r="Q159" s="29"/>
    </row>
    <row r="160" ht="15" customHeight="1" spans="2:17">
      <c r="B160" s="18" t="s">
        <v>115</v>
      </c>
      <c r="C160" s="19">
        <f t="shared" si="6"/>
        <v>267.6</v>
      </c>
      <c r="D160" s="19">
        <f t="shared" si="7"/>
        <v>267.6</v>
      </c>
      <c r="E160" s="19">
        <f t="shared" si="8"/>
        <v>267.6</v>
      </c>
      <c r="F160" s="19">
        <f>F161+F162</f>
        <v>267.6</v>
      </c>
      <c r="G160" s="19"/>
      <c r="H160" s="19"/>
      <c r="I160" s="19"/>
      <c r="J160" s="19"/>
      <c r="K160" s="28"/>
      <c r="L160" s="29"/>
      <c r="M160" s="29"/>
      <c r="N160" s="29"/>
      <c r="O160" s="25"/>
      <c r="P160" s="31"/>
      <c r="Q160" s="29"/>
    </row>
    <row r="161" ht="15" customHeight="1" spans="2:17">
      <c r="B161" s="18" t="s">
        <v>116</v>
      </c>
      <c r="C161" s="19">
        <f t="shared" si="6"/>
        <v>226.6</v>
      </c>
      <c r="D161" s="19">
        <f t="shared" si="7"/>
        <v>226.6</v>
      </c>
      <c r="E161" s="19">
        <f t="shared" si="8"/>
        <v>226.6</v>
      </c>
      <c r="F161" s="19">
        <v>226.6</v>
      </c>
      <c r="G161" s="19"/>
      <c r="H161" s="19"/>
      <c r="I161" s="19"/>
      <c r="J161" s="19"/>
      <c r="K161" s="28"/>
      <c r="L161" s="29"/>
      <c r="M161" s="29"/>
      <c r="N161" s="29"/>
      <c r="O161" s="25"/>
      <c r="P161" s="31"/>
      <c r="Q161" s="29"/>
    </row>
    <row r="162" ht="15" customHeight="1" spans="2:17">
      <c r="B162" s="21" t="s">
        <v>117</v>
      </c>
      <c r="C162" s="19">
        <f t="shared" si="6"/>
        <v>41</v>
      </c>
      <c r="D162" s="19">
        <f t="shared" si="7"/>
        <v>41</v>
      </c>
      <c r="E162" s="19">
        <f t="shared" si="8"/>
        <v>41</v>
      </c>
      <c r="F162" s="19">
        <v>41</v>
      </c>
      <c r="G162" s="19"/>
      <c r="H162" s="19"/>
      <c r="I162" s="19"/>
      <c r="J162" s="19"/>
      <c r="K162" s="28"/>
      <c r="L162" s="29"/>
      <c r="M162" s="29"/>
      <c r="N162" s="29"/>
      <c r="O162" s="25"/>
      <c r="P162" s="31"/>
      <c r="Q162" s="29"/>
    </row>
    <row r="163" ht="15" customHeight="1" spans="2:17">
      <c r="B163" s="21" t="s">
        <v>118</v>
      </c>
      <c r="C163" s="19">
        <f t="shared" si="6"/>
        <v>47</v>
      </c>
      <c r="D163" s="19">
        <f t="shared" si="7"/>
        <v>47</v>
      </c>
      <c r="E163" s="19">
        <f t="shared" si="8"/>
        <v>47</v>
      </c>
      <c r="F163" s="25">
        <f>F164+F165</f>
        <v>47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31"/>
      <c r="Q163" s="29"/>
    </row>
    <row r="164" ht="15" customHeight="1" spans="2:17">
      <c r="B164" s="21" t="s">
        <v>84</v>
      </c>
      <c r="C164" s="19">
        <f t="shared" si="6"/>
        <v>22</v>
      </c>
      <c r="D164" s="19">
        <f t="shared" si="7"/>
        <v>22</v>
      </c>
      <c r="E164" s="19">
        <f t="shared" si="8"/>
        <v>22</v>
      </c>
      <c r="F164" s="25">
        <v>22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31"/>
      <c r="Q164" s="29"/>
    </row>
    <row r="165" ht="15" customHeight="1" spans="2:17">
      <c r="B165" s="21" t="s">
        <v>119</v>
      </c>
      <c r="C165" s="19">
        <f t="shared" si="6"/>
        <v>25</v>
      </c>
      <c r="D165" s="19">
        <f t="shared" si="7"/>
        <v>25</v>
      </c>
      <c r="E165" s="19">
        <f t="shared" si="8"/>
        <v>25</v>
      </c>
      <c r="F165" s="19">
        <v>25</v>
      </c>
      <c r="G165" s="19"/>
      <c r="H165" s="19"/>
      <c r="I165" s="19"/>
      <c r="J165" s="19"/>
      <c r="K165" s="28"/>
      <c r="L165" s="29"/>
      <c r="M165" s="29"/>
      <c r="N165" s="29"/>
      <c r="O165" s="25"/>
      <c r="P165" s="31"/>
      <c r="Q165" s="29"/>
    </row>
    <row r="166" ht="15" customHeight="1" spans="2:17">
      <c r="B166" s="21" t="s">
        <v>45</v>
      </c>
      <c r="C166" s="19">
        <f t="shared" si="6"/>
        <v>44.5</v>
      </c>
      <c r="D166" s="19">
        <f t="shared" si="7"/>
        <v>44.5</v>
      </c>
      <c r="E166" s="19">
        <f t="shared" si="8"/>
        <v>44.5</v>
      </c>
      <c r="F166" s="19">
        <f>F167+F168+F169</f>
        <v>44.5</v>
      </c>
      <c r="G166" s="19"/>
      <c r="H166" s="19"/>
      <c r="I166" s="19"/>
      <c r="J166" s="19"/>
      <c r="K166" s="28"/>
      <c r="L166" s="29"/>
      <c r="M166" s="29"/>
      <c r="N166" s="29"/>
      <c r="O166" s="25"/>
      <c r="P166" s="31"/>
      <c r="Q166" s="29"/>
    </row>
    <row r="167" ht="15" customHeight="1" spans="2:17">
      <c r="B167" s="21" t="s">
        <v>120</v>
      </c>
      <c r="C167" s="19">
        <f t="shared" si="6"/>
        <v>11.5</v>
      </c>
      <c r="D167" s="19">
        <f t="shared" si="7"/>
        <v>11.5</v>
      </c>
      <c r="E167" s="19">
        <f t="shared" si="8"/>
        <v>11.5</v>
      </c>
      <c r="F167" s="19">
        <v>11.5</v>
      </c>
      <c r="G167" s="19"/>
      <c r="H167" s="19"/>
      <c r="I167" s="19"/>
      <c r="J167" s="19"/>
      <c r="K167" s="28"/>
      <c r="L167" s="29"/>
      <c r="M167" s="29"/>
      <c r="N167" s="29"/>
      <c r="O167" s="25"/>
      <c r="P167" s="31"/>
      <c r="Q167" s="29"/>
    </row>
    <row r="168" ht="15" customHeight="1" spans="2:17">
      <c r="B168" s="21" t="s">
        <v>121</v>
      </c>
      <c r="C168" s="19">
        <f t="shared" si="6"/>
        <v>23</v>
      </c>
      <c r="D168" s="19">
        <f t="shared" si="7"/>
        <v>23</v>
      </c>
      <c r="E168" s="19">
        <f t="shared" si="8"/>
        <v>23</v>
      </c>
      <c r="F168" s="19">
        <v>23</v>
      </c>
      <c r="G168" s="19"/>
      <c r="H168" s="19"/>
      <c r="I168" s="19"/>
      <c r="J168" s="19"/>
      <c r="K168" s="28"/>
      <c r="L168" s="29"/>
      <c r="M168" s="29"/>
      <c r="N168" s="29"/>
      <c r="O168" s="25"/>
      <c r="P168" s="31"/>
      <c r="Q168" s="29"/>
    </row>
    <row r="169" ht="15" customHeight="1" spans="2:17">
      <c r="B169" s="18" t="s">
        <v>122</v>
      </c>
      <c r="C169" s="19">
        <f t="shared" si="6"/>
        <v>10</v>
      </c>
      <c r="D169" s="19">
        <f t="shared" si="7"/>
        <v>10</v>
      </c>
      <c r="E169" s="19">
        <f t="shared" si="8"/>
        <v>10</v>
      </c>
      <c r="F169" s="19">
        <v>10</v>
      </c>
      <c r="G169" s="19"/>
      <c r="H169" s="19"/>
      <c r="I169" s="19"/>
      <c r="J169" s="19"/>
      <c r="K169" s="28"/>
      <c r="L169" s="29"/>
      <c r="M169" s="29"/>
      <c r="N169" s="29"/>
      <c r="O169" s="25"/>
      <c r="P169" s="31"/>
      <c r="Q169" s="29"/>
    </row>
    <row r="170" ht="15" customHeight="1" spans="2:17">
      <c r="B170" s="21" t="s">
        <v>123</v>
      </c>
      <c r="C170" s="19">
        <f t="shared" si="6"/>
        <v>45</v>
      </c>
      <c r="D170" s="19">
        <f t="shared" si="7"/>
        <v>45</v>
      </c>
      <c r="E170" s="19">
        <f t="shared" si="8"/>
        <v>45</v>
      </c>
      <c r="F170" s="19">
        <f>F171+F172</f>
        <v>45</v>
      </c>
      <c r="G170" s="19"/>
      <c r="H170" s="19"/>
      <c r="I170" s="19"/>
      <c r="J170" s="19"/>
      <c r="K170" s="28"/>
      <c r="L170" s="29"/>
      <c r="M170" s="29"/>
      <c r="N170" s="29"/>
      <c r="O170" s="25"/>
      <c r="P170" s="31"/>
      <c r="Q170" s="29"/>
    </row>
    <row r="171" ht="15" customHeight="1" spans="2:17">
      <c r="B171" s="18" t="s">
        <v>124</v>
      </c>
      <c r="C171" s="19">
        <f t="shared" si="6"/>
        <v>15</v>
      </c>
      <c r="D171" s="19">
        <f t="shared" si="7"/>
        <v>15</v>
      </c>
      <c r="E171" s="19">
        <f t="shared" si="8"/>
        <v>15</v>
      </c>
      <c r="F171" s="19">
        <v>15</v>
      </c>
      <c r="G171" s="19"/>
      <c r="H171" s="19"/>
      <c r="I171" s="19"/>
      <c r="J171" s="19"/>
      <c r="K171" s="28"/>
      <c r="L171" s="29"/>
      <c r="M171" s="29"/>
      <c r="N171" s="29"/>
      <c r="O171" s="25"/>
      <c r="P171" s="31"/>
      <c r="Q171" s="29"/>
    </row>
    <row r="172" ht="15" customHeight="1" spans="2:17">
      <c r="B172" s="18" t="s">
        <v>125</v>
      </c>
      <c r="C172" s="19">
        <f t="shared" si="6"/>
        <v>30</v>
      </c>
      <c r="D172" s="19">
        <f t="shared" si="7"/>
        <v>30</v>
      </c>
      <c r="E172" s="19">
        <f t="shared" si="8"/>
        <v>30</v>
      </c>
      <c r="F172" s="19">
        <v>30</v>
      </c>
      <c r="G172" s="19"/>
      <c r="H172" s="19"/>
      <c r="I172" s="19"/>
      <c r="J172" s="19"/>
      <c r="K172" s="28"/>
      <c r="L172" s="29"/>
      <c r="M172" s="29"/>
      <c r="N172" s="29"/>
      <c r="O172" s="25"/>
      <c r="P172" s="31"/>
      <c r="Q172" s="29"/>
    </row>
    <row r="173" ht="15" customHeight="1" spans="2:17">
      <c r="B173" s="21" t="s">
        <v>126</v>
      </c>
      <c r="C173" s="19">
        <f t="shared" si="6"/>
        <v>1562.1</v>
      </c>
      <c r="D173" s="19">
        <f t="shared" si="7"/>
        <v>1562.1</v>
      </c>
      <c r="E173" s="19">
        <f t="shared" si="8"/>
        <v>1562.1</v>
      </c>
      <c r="F173" s="19">
        <f>F174+F175</f>
        <v>1562.1</v>
      </c>
      <c r="G173" s="19"/>
      <c r="H173" s="19"/>
      <c r="I173" s="19"/>
      <c r="J173" s="19"/>
      <c r="K173" s="28"/>
      <c r="L173" s="29"/>
      <c r="M173" s="29"/>
      <c r="N173" s="29"/>
      <c r="O173" s="25"/>
      <c r="P173" s="31"/>
      <c r="Q173" s="29"/>
    </row>
    <row r="174" ht="15" customHeight="1" spans="2:17">
      <c r="B174" s="21" t="s">
        <v>127</v>
      </c>
      <c r="C174" s="19">
        <f t="shared" si="6"/>
        <v>1368.1</v>
      </c>
      <c r="D174" s="19">
        <f t="shared" si="7"/>
        <v>1368.1</v>
      </c>
      <c r="E174" s="19">
        <f t="shared" si="8"/>
        <v>1368.1</v>
      </c>
      <c r="F174" s="19">
        <v>1368.1</v>
      </c>
      <c r="G174" s="19"/>
      <c r="H174" s="19"/>
      <c r="I174" s="19"/>
      <c r="J174" s="19"/>
      <c r="K174" s="28"/>
      <c r="L174" s="29"/>
      <c r="M174" s="29"/>
      <c r="N174" s="29"/>
      <c r="O174" s="25"/>
      <c r="P174" s="31"/>
      <c r="Q174" s="29"/>
    </row>
    <row r="175" ht="15" customHeight="1" spans="2:17">
      <c r="B175" s="21" t="s">
        <v>128</v>
      </c>
      <c r="C175" s="19">
        <f t="shared" si="6"/>
        <v>194</v>
      </c>
      <c r="D175" s="19">
        <f t="shared" si="7"/>
        <v>194</v>
      </c>
      <c r="E175" s="19">
        <f t="shared" si="8"/>
        <v>194</v>
      </c>
      <c r="F175" s="19">
        <v>194</v>
      </c>
      <c r="G175" s="19"/>
      <c r="H175" s="19"/>
      <c r="I175" s="19"/>
      <c r="J175" s="19"/>
      <c r="K175" s="28"/>
      <c r="L175" s="29"/>
      <c r="M175" s="29"/>
      <c r="N175" s="29"/>
      <c r="O175" s="25"/>
      <c r="P175" s="31"/>
      <c r="Q175" s="29"/>
    </row>
    <row r="176" ht="15" customHeight="1" spans="2:17">
      <c r="B176" s="21" t="s">
        <v>129</v>
      </c>
      <c r="C176" s="19">
        <f t="shared" si="6"/>
        <v>73</v>
      </c>
      <c r="D176" s="19">
        <f t="shared" si="7"/>
        <v>73</v>
      </c>
      <c r="E176" s="19">
        <f t="shared" si="8"/>
        <v>73</v>
      </c>
      <c r="F176" s="19">
        <f>F177</f>
        <v>73</v>
      </c>
      <c r="G176" s="19"/>
      <c r="H176" s="19"/>
      <c r="I176" s="19"/>
      <c r="J176" s="19"/>
      <c r="K176" s="28"/>
      <c r="L176" s="29"/>
      <c r="M176" s="29"/>
      <c r="N176" s="29"/>
      <c r="O176" s="25"/>
      <c r="P176" s="31"/>
      <c r="Q176" s="29"/>
    </row>
    <row r="177" ht="15" customHeight="1" spans="2:17">
      <c r="B177" s="21" t="s">
        <v>130</v>
      </c>
      <c r="C177" s="19">
        <f t="shared" si="6"/>
        <v>73</v>
      </c>
      <c r="D177" s="19">
        <f t="shared" si="7"/>
        <v>73</v>
      </c>
      <c r="E177" s="19">
        <f t="shared" si="8"/>
        <v>73</v>
      </c>
      <c r="F177" s="19">
        <v>73</v>
      </c>
      <c r="G177" s="19"/>
      <c r="H177" s="19"/>
      <c r="I177" s="19"/>
      <c r="J177" s="19"/>
      <c r="K177" s="28"/>
      <c r="L177" s="29"/>
      <c r="M177" s="29"/>
      <c r="N177" s="29"/>
      <c r="O177" s="25"/>
      <c r="P177" s="31"/>
      <c r="Q177" s="29"/>
    </row>
    <row r="178" ht="15" customHeight="1" spans="2:17">
      <c r="B178" s="18" t="s">
        <v>131</v>
      </c>
      <c r="C178" s="19">
        <f t="shared" si="6"/>
        <v>47.8</v>
      </c>
      <c r="D178" s="19">
        <f t="shared" si="7"/>
        <v>47.8</v>
      </c>
      <c r="E178" s="19">
        <f t="shared" si="8"/>
        <v>47.8</v>
      </c>
      <c r="F178" s="19">
        <f>F179+F181</f>
        <v>47.8</v>
      </c>
      <c r="G178" s="19"/>
      <c r="H178" s="19"/>
      <c r="I178" s="19"/>
      <c r="J178" s="19"/>
      <c r="K178" s="28"/>
      <c r="L178" s="29"/>
      <c r="M178" s="29"/>
      <c r="N178" s="29"/>
      <c r="O178" s="25"/>
      <c r="P178" s="31"/>
      <c r="Q178" s="29"/>
    </row>
    <row r="179" ht="15" customHeight="1" spans="2:17">
      <c r="B179" s="18" t="s">
        <v>23</v>
      </c>
      <c r="C179" s="19">
        <f t="shared" si="6"/>
        <v>7.8</v>
      </c>
      <c r="D179" s="19">
        <f t="shared" si="7"/>
        <v>7.8</v>
      </c>
      <c r="E179" s="19">
        <f t="shared" si="8"/>
        <v>7.8</v>
      </c>
      <c r="F179" s="19">
        <v>7.8</v>
      </c>
      <c r="G179" s="19"/>
      <c r="H179" s="19"/>
      <c r="I179" s="19"/>
      <c r="J179" s="19"/>
      <c r="K179" s="37"/>
      <c r="L179" s="19"/>
      <c r="M179" s="19"/>
      <c r="N179" s="19"/>
      <c r="O179" s="25"/>
      <c r="P179" s="31"/>
      <c r="Q179" s="29"/>
    </row>
    <row r="180" ht="15" customHeight="1" spans="2:17">
      <c r="B180" s="20" t="s">
        <v>24</v>
      </c>
      <c r="C180" s="19">
        <f t="shared" si="6"/>
        <v>7.8</v>
      </c>
      <c r="D180" s="19">
        <f t="shared" si="7"/>
        <v>7.8</v>
      </c>
      <c r="E180" s="19">
        <f t="shared" si="8"/>
        <v>7.8</v>
      </c>
      <c r="F180" s="19">
        <v>7.8</v>
      </c>
      <c r="G180" s="19"/>
      <c r="H180" s="19"/>
      <c r="I180" s="19"/>
      <c r="J180" s="19"/>
      <c r="K180" s="37"/>
      <c r="L180" s="19"/>
      <c r="M180" s="19"/>
      <c r="N180" s="19"/>
      <c r="O180" s="25"/>
      <c r="P180" s="31"/>
      <c r="Q180" s="29"/>
    </row>
    <row r="181" ht="15" customHeight="1" spans="2:17">
      <c r="B181" s="18" t="s">
        <v>123</v>
      </c>
      <c r="C181" s="19">
        <f t="shared" si="6"/>
        <v>40</v>
      </c>
      <c r="D181" s="19">
        <f t="shared" si="7"/>
        <v>40</v>
      </c>
      <c r="E181" s="19">
        <f t="shared" si="8"/>
        <v>40</v>
      </c>
      <c r="F181" s="19">
        <v>40</v>
      </c>
      <c r="G181" s="19"/>
      <c r="H181" s="19"/>
      <c r="I181" s="19"/>
      <c r="J181" s="19"/>
      <c r="K181" s="37"/>
      <c r="L181" s="19"/>
      <c r="M181" s="19"/>
      <c r="N181" s="19"/>
      <c r="O181" s="25"/>
      <c r="P181" s="31"/>
      <c r="Q181" s="29"/>
    </row>
    <row r="182" ht="15" customHeight="1" spans="2:17">
      <c r="B182" s="20" t="s">
        <v>132</v>
      </c>
      <c r="C182" s="19">
        <f t="shared" si="6"/>
        <v>40</v>
      </c>
      <c r="D182" s="19">
        <f t="shared" si="7"/>
        <v>40</v>
      </c>
      <c r="E182" s="19">
        <f t="shared" si="8"/>
        <v>40</v>
      </c>
      <c r="F182" s="19">
        <v>40</v>
      </c>
      <c r="G182" s="19"/>
      <c r="H182" s="19"/>
      <c r="I182" s="19"/>
      <c r="J182" s="19"/>
      <c r="K182" s="19"/>
      <c r="L182" s="19"/>
      <c r="M182" s="19"/>
      <c r="N182" s="19"/>
      <c r="O182" s="29"/>
      <c r="P182" s="31"/>
      <c r="Q182" s="29"/>
    </row>
    <row r="183" ht="15" customHeight="1" spans="2:17">
      <c r="B183" s="36" t="s">
        <v>133</v>
      </c>
      <c r="C183" s="19">
        <f t="shared" si="6"/>
        <v>152.6</v>
      </c>
      <c r="D183" s="19">
        <f t="shared" si="7"/>
        <v>152.6</v>
      </c>
      <c r="E183" s="19">
        <f t="shared" si="8"/>
        <v>152.6</v>
      </c>
      <c r="F183" s="19">
        <f>F184+F186</f>
        <v>152.6</v>
      </c>
      <c r="G183" s="19"/>
      <c r="H183" s="19"/>
      <c r="I183" s="19"/>
      <c r="J183" s="19"/>
      <c r="K183" s="28"/>
      <c r="L183" s="29"/>
      <c r="M183" s="29"/>
      <c r="N183" s="29"/>
      <c r="O183" s="25"/>
      <c r="P183" s="31"/>
      <c r="Q183" s="29"/>
    </row>
    <row r="184" ht="15" customHeight="1" spans="2:17">
      <c r="B184" s="18" t="s">
        <v>23</v>
      </c>
      <c r="C184" s="19">
        <f t="shared" si="6"/>
        <v>3.9</v>
      </c>
      <c r="D184" s="19">
        <f t="shared" si="7"/>
        <v>3.9</v>
      </c>
      <c r="E184" s="19">
        <f t="shared" si="8"/>
        <v>3.9</v>
      </c>
      <c r="F184" s="19">
        <v>3.9</v>
      </c>
      <c r="G184" s="19"/>
      <c r="H184" s="19"/>
      <c r="I184" s="19"/>
      <c r="J184" s="19"/>
      <c r="K184" s="28"/>
      <c r="L184" s="29"/>
      <c r="M184" s="29"/>
      <c r="N184" s="29"/>
      <c r="O184" s="25"/>
      <c r="P184" s="31"/>
      <c r="Q184" s="29"/>
    </row>
    <row r="185" ht="15" customHeight="1" spans="2:17">
      <c r="B185" s="20" t="s">
        <v>24</v>
      </c>
      <c r="C185" s="19">
        <f t="shared" si="6"/>
        <v>3.9</v>
      </c>
      <c r="D185" s="19">
        <f t="shared" si="7"/>
        <v>3.9</v>
      </c>
      <c r="E185" s="19">
        <f t="shared" si="8"/>
        <v>3.9</v>
      </c>
      <c r="F185" s="19">
        <v>3.9</v>
      </c>
      <c r="G185" s="19"/>
      <c r="H185" s="19"/>
      <c r="I185" s="19"/>
      <c r="J185" s="19"/>
      <c r="K185" s="28"/>
      <c r="L185" s="29"/>
      <c r="M185" s="29"/>
      <c r="N185" s="29"/>
      <c r="O185" s="25"/>
      <c r="P185" s="31"/>
      <c r="Q185" s="29"/>
    </row>
    <row r="186" ht="15" customHeight="1" spans="2:17">
      <c r="B186" s="21" t="s">
        <v>134</v>
      </c>
      <c r="C186" s="19">
        <f t="shared" si="6"/>
        <v>148.7</v>
      </c>
      <c r="D186" s="19">
        <f t="shared" si="7"/>
        <v>148.7</v>
      </c>
      <c r="E186" s="19">
        <f t="shared" si="8"/>
        <v>148.7</v>
      </c>
      <c r="F186" s="25">
        <f>F187+F188</f>
        <v>148.7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31"/>
      <c r="Q186" s="29"/>
    </row>
    <row r="187" ht="15" customHeight="1" spans="2:17">
      <c r="B187" s="21" t="s">
        <v>135</v>
      </c>
      <c r="C187" s="19">
        <f t="shared" si="6"/>
        <v>110.6</v>
      </c>
      <c r="D187" s="19">
        <f t="shared" si="7"/>
        <v>110.6</v>
      </c>
      <c r="E187" s="19">
        <f t="shared" si="8"/>
        <v>110.6</v>
      </c>
      <c r="F187" s="25">
        <v>110.6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31"/>
      <c r="Q187" s="29"/>
    </row>
    <row r="188" ht="15" customHeight="1" spans="2:17">
      <c r="B188" s="21" t="s">
        <v>136</v>
      </c>
      <c r="C188" s="19">
        <f t="shared" si="6"/>
        <v>38.1</v>
      </c>
      <c r="D188" s="19">
        <f t="shared" si="7"/>
        <v>38.1</v>
      </c>
      <c r="E188" s="19">
        <f t="shared" si="8"/>
        <v>38.1</v>
      </c>
      <c r="F188" s="25">
        <v>38.1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31"/>
      <c r="Q188" s="29"/>
    </row>
    <row r="189" ht="15" customHeight="1" spans="2:17">
      <c r="B189" s="36" t="s">
        <v>137</v>
      </c>
      <c r="C189" s="19">
        <f t="shared" si="6"/>
        <v>372.2</v>
      </c>
      <c r="D189" s="19">
        <f t="shared" si="7"/>
        <v>372.2</v>
      </c>
      <c r="E189" s="19">
        <f t="shared" si="8"/>
        <v>372.2</v>
      </c>
      <c r="F189" s="25">
        <f>F190+F192</f>
        <v>372.2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31"/>
      <c r="Q189" s="29"/>
    </row>
    <row r="190" ht="15" customHeight="1" spans="2:17">
      <c r="B190" s="18" t="s">
        <v>23</v>
      </c>
      <c r="C190" s="19">
        <f t="shared" si="6"/>
        <v>3.9</v>
      </c>
      <c r="D190" s="19">
        <f t="shared" si="7"/>
        <v>3.9</v>
      </c>
      <c r="E190" s="19">
        <f t="shared" si="8"/>
        <v>3.9</v>
      </c>
      <c r="F190" s="25">
        <v>3.9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31"/>
      <c r="Q190" s="29"/>
    </row>
    <row r="191" ht="15" customHeight="1" spans="2:17">
      <c r="B191" s="20" t="s">
        <v>24</v>
      </c>
      <c r="C191" s="19">
        <f t="shared" si="6"/>
        <v>3.9</v>
      </c>
      <c r="D191" s="19">
        <f t="shared" si="7"/>
        <v>3.9</v>
      </c>
      <c r="E191" s="19">
        <f t="shared" si="8"/>
        <v>3.9</v>
      </c>
      <c r="F191" s="19">
        <v>3.9</v>
      </c>
      <c r="G191" s="19"/>
      <c r="H191" s="19"/>
      <c r="I191" s="19"/>
      <c r="J191" s="19"/>
      <c r="K191" s="19"/>
      <c r="L191" s="19"/>
      <c r="M191" s="19"/>
      <c r="N191" s="19"/>
      <c r="O191" s="29"/>
      <c r="P191" s="31"/>
      <c r="Q191" s="29"/>
    </row>
    <row r="192" ht="15" customHeight="1" spans="2:17">
      <c r="B192" s="21" t="s">
        <v>134</v>
      </c>
      <c r="C192" s="19">
        <f t="shared" si="6"/>
        <v>368.3</v>
      </c>
      <c r="D192" s="19">
        <f t="shared" si="7"/>
        <v>368.3</v>
      </c>
      <c r="E192" s="19">
        <f t="shared" si="8"/>
        <v>368.3</v>
      </c>
      <c r="F192" s="19">
        <f>F193+F194+F195+F196</f>
        <v>368.3</v>
      </c>
      <c r="G192" s="19"/>
      <c r="H192" s="19"/>
      <c r="I192" s="19"/>
      <c r="J192" s="19"/>
      <c r="K192" s="28"/>
      <c r="L192" s="29"/>
      <c r="M192" s="29"/>
      <c r="N192" s="29"/>
      <c r="O192" s="25"/>
      <c r="P192" s="31"/>
      <c r="Q192" s="29"/>
    </row>
    <row r="193" ht="15" customHeight="1" spans="2:17">
      <c r="B193" s="21" t="s">
        <v>138</v>
      </c>
      <c r="C193" s="19">
        <f t="shared" si="6"/>
        <v>155</v>
      </c>
      <c r="D193" s="19">
        <f t="shared" si="7"/>
        <v>155</v>
      </c>
      <c r="E193" s="19">
        <f t="shared" si="8"/>
        <v>155</v>
      </c>
      <c r="F193" s="19">
        <v>155</v>
      </c>
      <c r="G193" s="19"/>
      <c r="H193" s="19"/>
      <c r="I193" s="19"/>
      <c r="J193" s="19"/>
      <c r="K193" s="28"/>
      <c r="L193" s="29"/>
      <c r="M193" s="29"/>
      <c r="N193" s="29"/>
      <c r="O193" s="25"/>
      <c r="P193" s="31"/>
      <c r="Q193" s="29"/>
    </row>
    <row r="194" ht="12" customHeight="1" spans="2:17">
      <c r="B194" s="21" t="s">
        <v>139</v>
      </c>
      <c r="C194" s="19">
        <f t="shared" si="6"/>
        <v>158</v>
      </c>
      <c r="D194" s="19">
        <f t="shared" si="7"/>
        <v>158</v>
      </c>
      <c r="E194" s="19">
        <f t="shared" si="8"/>
        <v>158</v>
      </c>
      <c r="F194" s="19">
        <v>158</v>
      </c>
      <c r="G194" s="19"/>
      <c r="H194" s="19"/>
      <c r="I194" s="19"/>
      <c r="J194" s="19"/>
      <c r="K194" s="28"/>
      <c r="L194" s="29"/>
      <c r="M194" s="29"/>
      <c r="N194" s="29"/>
      <c r="O194" s="25"/>
      <c r="P194" s="31"/>
      <c r="Q194" s="29"/>
    </row>
    <row r="195" ht="13.5" customHeight="1" spans="2:17">
      <c r="B195" s="21" t="s">
        <v>140</v>
      </c>
      <c r="C195" s="19">
        <f t="shared" si="6"/>
        <v>10</v>
      </c>
      <c r="D195" s="19">
        <f t="shared" si="7"/>
        <v>10</v>
      </c>
      <c r="E195" s="19">
        <f t="shared" si="8"/>
        <v>10</v>
      </c>
      <c r="F195" s="19">
        <v>10</v>
      </c>
      <c r="G195" s="19"/>
      <c r="H195" s="19"/>
      <c r="I195" s="19"/>
      <c r="J195" s="19"/>
      <c r="K195" s="28"/>
      <c r="L195" s="29"/>
      <c r="M195" s="29"/>
      <c r="N195" s="29"/>
      <c r="O195" s="25"/>
      <c r="P195" s="31"/>
      <c r="Q195" s="29"/>
    </row>
    <row r="196" ht="15" customHeight="1" spans="2:17">
      <c r="B196" s="18" t="s">
        <v>141</v>
      </c>
      <c r="C196" s="19">
        <f t="shared" si="6"/>
        <v>45.3</v>
      </c>
      <c r="D196" s="19">
        <f t="shared" si="7"/>
        <v>45.3</v>
      </c>
      <c r="E196" s="19">
        <f t="shared" si="8"/>
        <v>45.3</v>
      </c>
      <c r="F196" s="19">
        <v>45.3</v>
      </c>
      <c r="G196" s="19"/>
      <c r="H196" s="19"/>
      <c r="I196" s="19"/>
      <c r="J196" s="19"/>
      <c r="K196" s="28"/>
      <c r="L196" s="29"/>
      <c r="M196" s="29"/>
      <c r="N196" s="29"/>
      <c r="O196" s="25"/>
      <c r="P196" s="31"/>
      <c r="Q196" s="29"/>
    </row>
  </sheetData>
  <mergeCells count="15">
    <mergeCell ref="B2:O2"/>
    <mergeCell ref="D4:J4"/>
    <mergeCell ref="E5:H5"/>
    <mergeCell ref="B4:B6"/>
    <mergeCell ref="C4:C6"/>
    <mergeCell ref="D5:D6"/>
    <mergeCell ref="I5:I6"/>
    <mergeCell ref="J5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747916666666667" right="0.393055555555556" top="0.984027777777778" bottom="0.984027777777778" header="0.511805555555556" footer="0.511805555555556"/>
  <pageSetup paperSize="9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2016-03-09T06:38:11Z</dcterms:created>
  <dcterms:modified xsi:type="dcterms:W3CDTF">2016-03-09T06:38:26Z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