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Sheet1!$A$1:$G$73</definedName>
    <definedName name="_xlnm.Print_Titles" localSheetId="0">Sheet1!$6:$6</definedName>
  </definedNames>
  <calcPr calcId="144525"/>
</workbook>
</file>

<file path=xl/sharedStrings.xml><?xml version="1.0" encoding="utf-8"?>
<sst xmlns="http://schemas.openxmlformats.org/spreadsheetml/2006/main" count="219" uniqueCount="218">
  <si>
    <r>
      <rPr>
        <b/>
        <sz val="18"/>
        <color indexed="8"/>
        <rFont val="宋体"/>
        <charset val="134"/>
      </rPr>
      <t>坪山区审计局2017年第</t>
    </r>
    <r>
      <rPr>
        <b/>
        <sz val="18"/>
        <color indexed="8"/>
        <rFont val="宋体"/>
        <charset val="134"/>
      </rPr>
      <t>2</t>
    </r>
    <r>
      <rPr>
        <b/>
        <sz val="18"/>
        <color indexed="8"/>
        <rFont val="宋体"/>
        <charset val="134"/>
      </rPr>
      <t>号审计结果公告</t>
    </r>
  </si>
  <si>
    <t xml:space="preserve">时间：2017-7-18 </t>
  </si>
  <si>
    <t>二〇一七年第二季度坪山区政府投资项目审计结果</t>
  </si>
  <si>
    <t>（二〇一七年柒月拾捌日公告）</t>
  </si>
  <si>
    <r>
      <rPr>
        <sz val="11"/>
        <color theme="1"/>
        <rFont val="宋体"/>
        <charset val="134"/>
        <scheme val="minor"/>
      </rPr>
      <t>二〇一七年第二季度，坪山区审计局完成政府投资项目审计65项，审计金额</t>
    </r>
    <r>
      <rPr>
        <sz val="11"/>
        <color indexed="8"/>
        <rFont val="宋体"/>
        <charset val="134"/>
      </rPr>
      <t>56793.65</t>
    </r>
    <r>
      <rPr>
        <sz val="11"/>
        <color theme="1"/>
        <rFont val="宋体"/>
        <charset val="134"/>
        <scheme val="minor"/>
      </rPr>
      <t>万元，审定造价</t>
    </r>
    <r>
      <rPr>
        <sz val="11"/>
        <color indexed="8"/>
        <rFont val="宋体"/>
        <charset val="134"/>
      </rPr>
      <t>55097.85</t>
    </r>
    <r>
      <rPr>
        <sz val="11"/>
        <color theme="1"/>
        <rFont val="宋体"/>
        <charset val="134"/>
        <scheme val="minor"/>
      </rPr>
      <t>万元，核减</t>
    </r>
    <r>
      <rPr>
        <sz val="11"/>
        <color indexed="8"/>
        <rFont val="宋体"/>
        <charset val="134"/>
      </rPr>
      <t>1695.80</t>
    </r>
    <r>
      <rPr>
        <sz val="11"/>
        <color theme="1"/>
        <rFont val="宋体"/>
        <charset val="134"/>
        <scheme val="minor"/>
      </rPr>
      <t>万元，提出审计处理意见和建议</t>
    </r>
    <r>
      <rPr>
        <sz val="11"/>
        <color indexed="8"/>
        <rFont val="宋体"/>
        <charset val="134"/>
      </rPr>
      <t>122</t>
    </r>
    <r>
      <rPr>
        <sz val="11"/>
        <rFont val="宋体"/>
        <charset val="134"/>
      </rPr>
      <t>条</t>
    </r>
    <r>
      <rPr>
        <sz val="11"/>
        <color theme="1"/>
        <rFont val="宋体"/>
        <charset val="134"/>
        <scheme val="minor"/>
      </rPr>
      <t>。具体审计结果如下：</t>
    </r>
  </si>
  <si>
    <t>序号</t>
  </si>
  <si>
    <t>项目（工程）名称</t>
  </si>
  <si>
    <t>送审金额（元）</t>
  </si>
  <si>
    <t>审计发现主要问题</t>
  </si>
  <si>
    <t>审计处理意见和建议</t>
  </si>
  <si>
    <t>一</t>
  </si>
  <si>
    <t>政府投资项目结算审计</t>
  </si>
  <si>
    <t>建议</t>
  </si>
  <si>
    <t>送审金额</t>
  </si>
  <si>
    <t>审定金额</t>
  </si>
  <si>
    <t>审减额</t>
  </si>
  <si>
    <t>审减率</t>
  </si>
  <si>
    <t>坪山石井社区公园建设工程</t>
  </si>
  <si>
    <t>1.多计工程结算价46919.55元；               2.工程变更未送审计部门备案</t>
  </si>
  <si>
    <t>1.审减工程结算价46919.55元；          2.建设单位应加强项目施工管理，对工程变更应严格按相关规定及时送审计部门备案，规范施工管理。</t>
  </si>
  <si>
    <t>坪山新区税务联合办公大楼新增停车场硬底化项目</t>
  </si>
  <si>
    <t>1.多计工程结算价19833.21元；          2.结算价超合同价</t>
  </si>
  <si>
    <t>1.审减工程结算价19833.21元；           2.建设单位应加强对设计项目前期的管理工作，以提高设计的准确性，尽量减少工程变更的发生，严格控制工程造价。</t>
  </si>
  <si>
    <t>龙坪路市政工程（坪山段）2标-东纵路口绿化迁移工程、比亚迪路口绿化迁移工程、比亚迪高压电缆保护工程及坑梓水厂801供水管迁改碰口工程</t>
  </si>
  <si>
    <t>1.多计工程结算价14101.19元；           2.结算价超合同价</t>
  </si>
  <si>
    <t>1.审减工程结算价14101.19元；           2.建设单位应加强对咨询等项目前期的管理工作，以提高咨询的准确性，必要时追究造成重大失误的相关单位的责任，尽量减少工程变更的发生，严格控制工程造价。</t>
  </si>
  <si>
    <t>坪山新区站前路立交桥绿化工程</t>
  </si>
  <si>
    <t>1.多计工程结算价205732.18元。</t>
  </si>
  <si>
    <t>1.审减工程结算价205732.18元。</t>
  </si>
  <si>
    <t>坑梓社区闲置地块绿化提升工程</t>
  </si>
  <si>
    <t>1.多计工程结算价14648.49元。</t>
  </si>
  <si>
    <t>1.审减工程结算价14648.49元。</t>
  </si>
  <si>
    <t>坪山新区大窝路绿点营造工程</t>
  </si>
  <si>
    <t>1.多计工程结算价141156.71元。</t>
  </si>
  <si>
    <t>1.审减工程结算价141156.71元。</t>
  </si>
  <si>
    <t>深圳市原大工业区上田-兴田路市政工程</t>
  </si>
  <si>
    <t>1.多计工程结算价4564.05元；            2.结算价超合同价。</t>
  </si>
  <si>
    <t>1.审减工程结算价4564.05元；           2.建设单位应加强对咨询等项目前期的管理工作，以提高咨询的准确性，必要时追究造成重大失误的相关单位的责任，严格控制工程造价；                            3.建设单位应与迁改单位尽快补签合同。</t>
  </si>
  <si>
    <t>坪山办事处道路雨水口支管加装工程</t>
  </si>
  <si>
    <t>1.多计工程结算价1992.71元。</t>
  </si>
  <si>
    <t>1.审减工程结算价1992.71元。</t>
  </si>
  <si>
    <t>深业东晟时代周边11KV高压线迁改工程</t>
  </si>
  <si>
    <t>1.多计工程结算价412331.7元。</t>
  </si>
  <si>
    <t>1.审减工程结算价412331.7元；          2.建议建设单位与迁改单位尽快补签合同。</t>
  </si>
  <si>
    <t>坪山新区一致药业（坪山）医药研发基地供电专线工程</t>
  </si>
  <si>
    <t>1.多计工程结算价225248.36元。</t>
  </si>
  <si>
    <t>1.审减工程结算价225248.36元；          2.建议建设单位与迁改单位尽快补签合同。</t>
  </si>
  <si>
    <t>坪山新区宝梓路绿点营造工程</t>
  </si>
  <si>
    <t>1.多计工程结算价17126.38元。</t>
  </si>
  <si>
    <t>1.审减工程结算价17126.38元。</t>
  </si>
  <si>
    <t>坪山新区新横坪公路坪山界入口景观改造工程</t>
  </si>
  <si>
    <t>1.多计工程结算价259162.73元。</t>
  </si>
  <si>
    <t>1.审减工程结算价259162.73元。</t>
  </si>
  <si>
    <t>坪山新区人民东路通信线路迁改工程-公安监控光缆迁改工程</t>
  </si>
  <si>
    <t>1.多计工程结算价14757.9元；            2.合同签订不规范</t>
  </si>
  <si>
    <t>1.审减工程结算价14757.9元；             2.建设单位应按照标准文本格式签订施工合同，明确相关内容。</t>
  </si>
  <si>
    <t>兰竹西路绿化提升工程B段</t>
  </si>
  <si>
    <t>1.多计工程结算价48614.09元；           2.工程变更未送审计部门备案。</t>
  </si>
  <si>
    <t>1.审减工程结算价48614.09元；           2.建设单位应加强项目施工管理，对工程变更应严格按相关规定及时送审计部门备案，规范施工管理。</t>
  </si>
  <si>
    <t>坪山新区鸭湖垃圾填埋场优化工程</t>
  </si>
  <si>
    <t>1.多计工程结算价997253.78元；          2.结算价超合同价。</t>
  </si>
  <si>
    <t xml:space="preserve">1.审减工程结算价997253.78元；          2.建设单位应加强项目前期的管理工作，以设计的准确性，尽量减少工程变更的发生，严格控制工程造价；   </t>
  </si>
  <si>
    <t>坪山新区金沙片区临松路、卢田路、卢屋一巷市政工程</t>
  </si>
  <si>
    <t>1.多计工程结算价317888.92元。</t>
  </si>
  <si>
    <t>1.审减工程结算价317888.92元。</t>
  </si>
  <si>
    <t>坪山新区坑梓梓兴路环境提升工程</t>
  </si>
  <si>
    <t>1.多计工程结算价102342.37元；          2.结算价超合同价</t>
  </si>
  <si>
    <t>1.审减工程结算价102342.37元；          2.建设单位应加强对设计的管理工作，以设计的准确性，必要时追究造成重大失误的相关单位的责任，严格控制工程造价。</t>
  </si>
  <si>
    <t>坪山新区管委会综合服务大楼装修工程（一期）项目</t>
  </si>
  <si>
    <t>1.多计工程结算价12584.79元。</t>
  </si>
  <si>
    <t>1.审减工程结算价12584.79元。</t>
  </si>
  <si>
    <t>坪山新区碧岭水河堤坝坍塌抢险工程</t>
  </si>
  <si>
    <t>1.多计工程结算价51691.97元。</t>
  </si>
  <si>
    <t>1.审减工程结算价51691.97元。</t>
  </si>
  <si>
    <t>璜坑一路、健宁医院环路及周边地块场平工程勘察、测绘工程</t>
  </si>
  <si>
    <t>1.结算价超合同价；                   2.结算价超分项概算；                  3.该工程未提供招标文件。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</si>
  <si>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.建设单位应加强工程资料管理，提高工程资料的完整性。</t>
    </r>
  </si>
  <si>
    <t>坪山新区江岭路市政工程10KV电力管线迁改工程及增设户外环网柜工程</t>
  </si>
  <si>
    <t>1.多计工程结算价193672.15。</t>
  </si>
  <si>
    <t>1.审减工程结算价193672.15。</t>
  </si>
  <si>
    <t>张河沥下游支流截污工程</t>
  </si>
  <si>
    <t>1.多计工程结算价39810.93元；           2.结算价超合同价。</t>
  </si>
  <si>
    <t>1.审减工程结算价39810.93元；          2.建设单位应提高合同价的准确性。</t>
  </si>
  <si>
    <r>
      <rPr>
        <sz val="10"/>
        <rFont val="宋体"/>
        <charset val="134"/>
      </rPr>
      <t>原大工业区竹坑片区</t>
    </r>
    <r>
      <rPr>
        <sz val="10"/>
        <rFont val="宋体"/>
        <charset val="134"/>
      </rPr>
      <t>道路市政工程—竹岭一路、四路110KV以下电缆保护工程等四个工程</t>
    </r>
  </si>
  <si>
    <t>1.多计工程结算价48777.02元。</t>
  </si>
  <si>
    <t>1.审减工程结算价48777.02元。</t>
  </si>
  <si>
    <t>老坑片区文体活动中心工程</t>
  </si>
  <si>
    <t>1.多计工程结算价278098.35元；          2.结算价超合同价。</t>
  </si>
  <si>
    <t>1.审减工程结算价278098.35元；          2.建设单位应加强对勘察、设计、咨询等项目前期的管理工作，以提高看擦、设计、咨询的准确性，必要时追究造成重大失误的相关单位的责任，尽量减少工程变更的发生，严格控制工程造价。</t>
  </si>
  <si>
    <t>坪山河流域大工业区排水管网完善一期工程</t>
  </si>
  <si>
    <t>1.多计工程结算价2302704.92元；         2.结算价超合同价。</t>
  </si>
  <si>
    <t>1.审减工程结算价2302704.92元；         2.建设单位应加强对使用单位的需求，设计等前期的管理工作，尽量减少工程变更的发生，严格控制工程造价。</t>
  </si>
  <si>
    <t>坪山高级中学“新疆班”艺术楼室外工程</t>
  </si>
  <si>
    <t xml:space="preserve">1.多计工程结算价29719.4元；            2.结算价超合同价。   </t>
  </si>
  <si>
    <t>1.审减工程结算价29719.4元；           2.建设单位应加强对设计等项目前期的管理工作，以提高设计的准确性，必要时追究造成重大失误的相关单位的责任，尽量减少工程变更的发生，严格控制工程造价。</t>
  </si>
  <si>
    <t>坪山新区兴业路市政工程及通信线路迁改工程</t>
  </si>
  <si>
    <t>1.多计工程结算价331055.92元。</t>
  </si>
  <si>
    <t>1.审减工程结算价331055.92元。</t>
  </si>
  <si>
    <t>深圳市坪山新区坪河南路市政工程-通信管线迁改</t>
  </si>
  <si>
    <t>1.多计工程结算价8587.23元。</t>
  </si>
  <si>
    <t>1.审减工程结算价8587.23元。</t>
  </si>
  <si>
    <t>坪山新区2014年次干道支路路灯加装工程</t>
  </si>
  <si>
    <t>1.多计工程结算价435659.16元。</t>
  </si>
  <si>
    <t>1.审减工程结算价435659.16元。</t>
  </si>
  <si>
    <t>坪山体育中心（大运会分场）电力线路改迁项目坪山体育中心涉及110KV坪荣ⅠⅡ线（原坪屋线、坪德线）、陆葵线改迁工程（电缆电气部分）第一标段/体育中心涉及110KV坪荣ⅠⅡ线（原坪屋线、坪德线）、陆葵线改迁工程（电缆土建部分）第一标段</t>
  </si>
  <si>
    <t xml:space="preserve">1.多计工程结算价252926元；             2.合同签订日期与中标通知书相差312天。 </t>
  </si>
  <si>
    <t>1.审减工程结算价252926元；             2.建设单位应自中标通知书发出30天与中标单位签订合同。</t>
  </si>
  <si>
    <t>深圳市大工业区行政八路B段市政照明工程</t>
  </si>
  <si>
    <t>1.多计工程结算价305.62元。</t>
  </si>
  <si>
    <t>1.审减工程结算价305.62元。</t>
  </si>
  <si>
    <t>老坑社区图书馆项目</t>
  </si>
  <si>
    <t>1.多计工程结算价4506.23元。</t>
  </si>
  <si>
    <t>1.审减工程结算价4506.23元。</t>
  </si>
  <si>
    <t>坪山新区家具产业基地对接道路完善工程-禾田路路灯拆除及修复工程</t>
  </si>
  <si>
    <t>1.多计工程结算价11999.81元。</t>
  </si>
  <si>
    <t>1.审减工程结算价11999.81元。</t>
  </si>
  <si>
    <t>坪山办事处金龟田作村东侧边坡治理工程</t>
  </si>
  <si>
    <t>1.多计工程结算价24415.17元；          2.结算价超合同价。</t>
  </si>
  <si>
    <t>1.审减工程结算价24415.17元；         2.建设单位应加强项目前期的管理工作，以提高勘察的准确性，尽量减少工程变更的发生，严格控制工程造价。</t>
  </si>
  <si>
    <t>龙田小学改造工程</t>
  </si>
  <si>
    <t>1.多计工程结算价8222.07元；           2.结算价超合同价。</t>
  </si>
  <si>
    <t>1.审减工程结算价8222.07元；           2.建设单位应加强对设计等项目前期的管理工作，以提高设计的准确性，必要时追加造成重大失误的相关单位的责任，尽量减少工程变更的发生，严格控制工程造价。</t>
  </si>
  <si>
    <t>坪山体育中心（大运会分场）电力线路改迁项目坪山体育中心涉及110KV坪荣ⅠⅡ线（原坪屋线、坪德线）、陆葵线改迁工程（架空线部分）第一标段</t>
  </si>
  <si>
    <t>1.多计工程结算价1560868.77元；       2.工程变更未送审计部门备案；         3.合同签订日期与中标通知书日期相差太远。</t>
  </si>
  <si>
    <t>1.审减工程结算价1560868.77元；       2.建设单位应加强项目施工管理，规范施工管理；                             3.建设单位应自中标通知书发出30天内与中标单位签订合同。</t>
  </si>
  <si>
    <t>坪山办事处道路管网通畅工程</t>
  </si>
  <si>
    <t>1.多计工程结算价53470.68元；          2.结算价超合同价。</t>
  </si>
  <si>
    <t>1.审减工程结算价53470.68元；    
 2.建设单位应加强对设计的管理工作，以设计的准确性，必要时追究造成重大失误的相关单位的责任，严格控制工程造价。</t>
  </si>
  <si>
    <t>坪山中学修缮项目</t>
  </si>
  <si>
    <t>1.多计工程结算价20108.83元；          2.结算价超合同价。</t>
  </si>
  <si>
    <t>1.审减工程结算价20108.83元；    
2.建设单位应加强前期工作，尽量减少工程变更的发生，严格控制工程造价。</t>
  </si>
  <si>
    <t>坪山新区家具产业基地对接道路完善工程绿化迁移</t>
  </si>
  <si>
    <t>1.多计工程结算价2840.94元。</t>
  </si>
  <si>
    <t>1.审减工程结算价2840.94元。</t>
  </si>
  <si>
    <t>聚龙山公园运动场项目--苗木迁移工程</t>
  </si>
  <si>
    <t>无</t>
  </si>
  <si>
    <t>坪山新区金辉路路面抢修工程</t>
  </si>
  <si>
    <t>1.多计工程结算价50032.39元。</t>
  </si>
  <si>
    <t>1.审减工程结算价50032.39元。</t>
  </si>
  <si>
    <t>坪山办事处金龟社区坪头岭口边坡地质灾害治理工程</t>
  </si>
  <si>
    <t>1.多计工程结算价116623.49元；         2.结算价超合同价；                   3.工程变更未送审计部门备案。</t>
  </si>
  <si>
    <t>1.审减工程结算价116623.49元；        
2.建设单位应加强对设计项目前期的管理工作，以提高设计的准确性，减少工程变更的发生，严格控制工程造价。</t>
  </si>
  <si>
    <t>深圳市大工业区金牛东路绿化工程</t>
  </si>
  <si>
    <t>1.多计工程结算价265.49元。</t>
  </si>
  <si>
    <t>1.审减工程结算价265.49元。</t>
  </si>
  <si>
    <t>坪山新区南方中集周边临道路改造工程</t>
  </si>
  <si>
    <t>1.多计工程结算价20144.68元。</t>
  </si>
  <si>
    <t>1.审减工程结算价20144.68元。</t>
  </si>
  <si>
    <t>坪山新区沙坣社区菜场坪山河截污干管抢险工程</t>
  </si>
  <si>
    <t>1.多计工程结算价432048.51元；         2.结算价超合同价。</t>
  </si>
  <si>
    <t>1.审减工程结算价432048.51元；                       2.建设单位应加强对设计等项目前期的管理工作，以提高设计的准确性，必要时追究造成重大失误的相关单位的责任，尽量减少工程变更的发生，严格控制工程造价；                                      3.建设单位应结合概算批复金额等因素对合同价进行合理预估，确保采购方式合法合规；若采用直接委托发包，建议合同约定结算金额不应超过200万元。</t>
  </si>
  <si>
    <t>二</t>
  </si>
  <si>
    <t>政府投资项目决算审计</t>
  </si>
  <si>
    <t>坪山新区田头社区健康服务中心改造工程</t>
  </si>
  <si>
    <t xml:space="preserve">1.多计项目决算价95026.26元；         2.工程变更未送审计部门备案；          3.存在竣工图与实际不符，报送结算比实际工程内容多的情况；                   4.未在规定时限内报送审计项目竣工决算。 </t>
  </si>
  <si>
    <t>1.审减项目决算价95026.26元；             
2.建设单位应加强项目施工管理，对工程变更更应严格按相关规定及时送审计部门备案，规范施工管理；                                 
 3.建设单位应加强对竣工图的管理工作，提高竣工图的准确性，做到竣工图与竣工现场完全一致；                                    
 4.建设单位应严格遵守《深圳经济特区政府投资项目审计监督条例》相关规定，在项目竣工完成验收之日起九十日内及时送审竣工决算。</t>
  </si>
  <si>
    <t>1.审减项目决算173896.25元。                1.建设单位应将超付款项自收到本报告之日起三个月内予以收回，并将款项收回情况及时书面报送我局；                  2.建设单位应加强对竣工图的管理工作，提高竣工图的准确性，做到竣工图与竣工现场完全一致；                           3.建设单位应按《深圳经济特区政府投资项目审计监督条例》相关规定，在项目竣工完成验收之日起九十日内及时送审竣工决算</t>
  </si>
  <si>
    <t>国检卫生处理场及缓冲停车场工程</t>
  </si>
  <si>
    <t>1.多计项目决算价638848.99元；        2.部分工程结算价超合同价；            3.部分工程报送结算误差较大；          4.部分工程变更未送审计部门备案；      5.未在规定时限内报审项目竣工决算。</t>
  </si>
  <si>
    <t>1.审减项目决算价638848.99元；             
2.建设单位应加强对项目前期的管理工作，尽可能减少工程变更的发生，严格控制工程造价；                                      
 3.建设单位应加强对咨询单位的管理工作，提高工程造价的准确性；                           
4.建设单位应严格遵守《深圳经济特区政府投资项目审计监督条例》相关规定，在项目竣工完成验收之日起九十日内及时送审竣工决算。</t>
  </si>
  <si>
    <t>1.审减项目决算323754.7元。                     1.建设单位应加强工程全过程管理，严格把关，减少工程变更、签证及清单漏项，严格控制造价；                     2.发改部门应进一步规范，明确总概算作为项目建设投资控制目标；                 3.建设单位应按《深圳经济特区政府投资项目审计监督条例》相关规定，在项目竣工完成验收之日起九十日内及时送审竣工决算</t>
  </si>
  <si>
    <t>大工业区马鞍岭、金牛路片区场地平整</t>
  </si>
  <si>
    <t>1.多计项目决算价1998569.76元；       2.超付工程相关费用；                  3.超计划投资；                       4.未在规定时限内报审项目竣工决算。</t>
  </si>
  <si>
    <t>1.审减项目决算价1998569.76元；         
2.建设单位应将超付款项于收到本报告之日起三个月内收回，并将款项收回情况及时书面报我局；                          
3.建设单位今后应严格按照相关规定加强项目管理投资控制工作，根据项目实施情况合理安排资金，避免超计划投资；          
4.建设单位应严格遵守《深圳经济特区政府投资项目审计监督条例》相关规定，在项目竣工完成验收之日起九十日内及时送审竣工决算。</t>
  </si>
  <si>
    <t>1.审减项目决算304694.99元。                   1.建设单位应加强设计项目前期的管理工作，以提高设计的准确性，尽量减少工程变更的发生，严格控制工程造价；                    3.建设单位应按《深圳经济特区政府投资项目审计监督条例》相关规定，在项目竣工完成验收之日起九十日内及时送审竣工决算</t>
  </si>
  <si>
    <t>坪山新区太阳能屋顶计划太阳能热水工程</t>
  </si>
  <si>
    <t>1.多计项目决算价44543.65元；         2.未在规定时限内报审项目竣工决算。</t>
  </si>
  <si>
    <t>1.审减项目决算价44543.65元；        
2.建设单位应严格遵守《深圳经济特区政府投资项目审计监督条例》相关规定，在项目竣工完成验收之日起九十日内及时送审竣工决算。</t>
  </si>
  <si>
    <r>
      <rPr>
        <sz val="10"/>
        <color indexed="8"/>
        <rFont val="宋体"/>
        <charset val="134"/>
      </rPr>
      <t>1.审减项目决算2372.23元。</t>
    </r>
  </si>
  <si>
    <t>坪山新区治安监控设施工程</t>
  </si>
  <si>
    <t>1.未在规定时限内报审项目竣工决算。</t>
  </si>
  <si>
    <t>1.建设单位应严格遵守《深圳经济特区政府投资项目审计监督条例》相关规定，在项目竣工完成验收之日起九十日内及时送审竣工决算。</t>
  </si>
  <si>
    <t>坪山新区环境在线监控及环保应用系统竣工决算</t>
  </si>
  <si>
    <t>1.多计项目决算价100297.1元；         2.未在规定时限内报审项目竣工决算。</t>
  </si>
  <si>
    <t>1.审减项目决算价100297.1元；         
2.建设单位应严格遵守《深圳经济特区政府投资项目审计监督条例》相关规定，在项目竣工完成验收之日起九十日内及时送审竣工决算。</t>
  </si>
  <si>
    <t>坪山办事处石井、竹坑、金龟片区围合小区出入口标准视频门禁系统建设工程竣工决算</t>
  </si>
  <si>
    <t>1.多计项目决算价19159.21元；         2.未在规定时限内报审项目竣工决算。</t>
  </si>
  <si>
    <t>1.审减项目决算价19159.21元；         2.建设单位应严格遵守《深圳经济特区政府投资项目审计监督条例》相关规定，在项目竣工完成验收之日起九十日内及时送审竣工决算。</t>
  </si>
  <si>
    <t>兰竹路与绿梓大道交界处、金牛中路绿化提升工程项目竣工决算</t>
  </si>
  <si>
    <t>1.多计项目决算价77394.81元；         2.超付工程相关费用；                 3.未在规定时限内报审项目竣工决算。</t>
  </si>
  <si>
    <t>1.审减项目决算价77394.81；   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</si>
  <si>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秀新社区新乔围村综合整治工程项目竣工决算</t>
  </si>
  <si>
    <t>1.多计项目决算价643657.66元；        2.超付工程相关费用；                 3.未在规定时限内报审项目竣工决算；    4.项目管理不规范。</t>
  </si>
  <si>
    <t>1.审减项目决算价643657.66元；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3.建设单位应严格遵守《深圳经济特区政府投资项目审计监督条例》相关规定，在项目竣工完成验收之日起九十日内及时送审竣工决算；                             4.建设单位在今后的项目管理中应加强对项目的资金监管，避免财政资金的损失浪费，认真总结经验教训，规范项目管理，避免类似问题发生。</t>
  </si>
  <si>
    <t>坑梓办事处沙田社区李中村道等53条道路硬底化工程竣工决算</t>
  </si>
  <si>
    <t>1.多计项目决算价905795.5元；         2.超付工程相关费用；                 3.未在规定时限内报审项目竣工决算。</t>
  </si>
  <si>
    <t>1.审减项目决算价905795.5元；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</si>
  <si>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坪山新区行政服务大厅装修工程竣工决算</t>
  </si>
  <si>
    <t>1.多计项目决算价467367.1元；        2.未在规定时限内报审项目竣工决算。</t>
  </si>
  <si>
    <t>1.审减项目决算价467367.1元；        2.建设单位应严格遵守《深圳经济特区政府投资项目审计监督条例》相关规定，在项目竣工完成验收之日起九十日内及时送审竣工决算。</t>
  </si>
  <si>
    <t>坪山新区沙田门户节点景观提升工程项目竣工决算</t>
  </si>
  <si>
    <t>1.多计项目决算价19793.64元；        2.未在规定时限内报审项目竣工决算。</t>
  </si>
  <si>
    <t>1.审减项目决算价19793.64元；        2.建设单位应严格遵守《深圳经济特区政府投资项目审计监督条例》相关规定，在项目竣工完成验收之日起九十日内及时送审竣工决算。</t>
  </si>
  <si>
    <t>坪山环境园道路绿化提升工程项目竣工决算</t>
  </si>
  <si>
    <t>1.多计项目决算价172279.42元；         2.超付工程相关费用；                 3.未在规定时限内报审项目竣工决算。</t>
  </si>
  <si>
    <t>1.审减项目决算价172279.42元；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</si>
  <si>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泰和塔灯光景观提升工程项目竣工决算</t>
  </si>
  <si>
    <t>1.多计项目决算价91454.64元；        2.未在规定时限内报审项目竣工决算。</t>
  </si>
  <si>
    <t>1.审减项目决算价91454.64元；        2.建设单位应严格遵守《深圳经济特区政府投资项目审计监督条例》相关规定，在项目竣工完成验收之日起九十日内及时送审竣工决算。</t>
  </si>
  <si>
    <t>坪山新区杨木坑立交匝道安全隐患整治通信迁改工程项目竣工决算</t>
  </si>
  <si>
    <t>1.多计项目决算价18169.99元；        2.未在规定时限内报审项目竣工决算。</t>
  </si>
  <si>
    <t>1.审减项目决算价18169.99元；        2.建设单位应严格遵守《深圳经济特区政府投资项目审计监督条例》相关规定，在项目竣工完成验收之日起九十日内及时送审竣工决算。</t>
  </si>
  <si>
    <t>大山陂河水环境综合整治工程竣工决算</t>
  </si>
  <si>
    <t>1.多计项目决算价2025104.84元；         2.超付工程相关费用；                 3.未在规定时限内报审项目竣工决算。</t>
  </si>
  <si>
    <t>1.审减项目决算价2025104.84元；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</si>
  <si>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坪山新区聚龙山片区产业园便利中心工程竣工决算</t>
  </si>
  <si>
    <t>1.多计项目决算价16038.89元；        2.未在规定时限内报审项目竣工决算。</t>
  </si>
  <si>
    <t>1.审减项目决算价16038.89元；        2.建设单位应严格遵守《深圳经济特区政府投资项目审计监督条例》相关规定，在项目竣工完成验收之日起九十日内及时送审竣工决算。</t>
  </si>
  <si>
    <t>坪山新区龙兴路坑梓界景观改造工程项目竣工决算</t>
  </si>
  <si>
    <t>1.多计项目决算价128397.68元；         2.超付工程相关费用；                 3.未在规定时限内报审项目竣工决算。</t>
  </si>
  <si>
    <t>1.审减项目决算价128397.68元；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</si>
  <si>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坪山新区杨木坑立交匝道安全隐患整治工程竣工决算</t>
  </si>
  <si>
    <t>1.多计项目决算价162988.86元；         2.超付工程相关费用；                 3.未在规定时限内报审项目竣工决算。</t>
  </si>
  <si>
    <t>1.审减项目决算价162988.86元；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</si>
  <si>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新区中小企业总部基地10KV高压线迁改工程项目竣工决算</t>
  </si>
  <si>
    <t>1.多计项目决算价198347.1元；         2.超付工程相关费用；                 3.未在规定时限内报审项目竣工决算。</t>
  </si>
  <si>
    <t>1.审减项目决算价198347.1元；        2.建设单位应将超付款项于收到本报告之日起三个月内收回，并将款项收回情况及时书面报我局；                          3.建设单位应严格遵守《深圳经济特区政府投资项目审计监督条例》相关规定，在项目竣工完成验收之日起九十日内及时送审竣工决算。</t>
  </si>
  <si>
    <t>1.审减项目决算42376.48元。                  1.建设单位应将超付款项于收到本报告之日起三个月内收回，并将款项收回情况及时书面报我局；                     2.建设单位应按《深圳经济特区政府投资项目审计监督条例》相关规定，在项目竣工完成验收之日起九十日内及时送审竣工决算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</si>
</sst>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#,##0.00_);[Red]\(#,##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2" borderId="9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</cellStyleXfs>
  <cellXfs count="32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2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3" borderId="0" xfId="0" applyFont="true" applyFill="true" applyAlignment="true">
      <alignment horizontal="left" vertical="center" wrapText="true"/>
    </xf>
    <xf numFmtId="177" fontId="1" fillId="3" borderId="0" xfId="0" applyNumberFormat="true" applyFont="true" applyFill="true" applyAlignment="true">
      <alignment horizontal="right" vertical="center" wrapText="true"/>
    </xf>
    <xf numFmtId="4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177" fontId="6" fillId="3" borderId="2" xfId="0" applyNumberFormat="true" applyFont="true" applyFill="true" applyBorder="true" applyAlignment="true">
      <alignment horizontal="center" vertical="center" wrapText="true"/>
    </xf>
    <xf numFmtId="4" fontId="6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2" xfId="30" applyFont="true" applyFill="true" applyBorder="true" applyAlignment="true">
      <alignment vertical="center" wrapText="true"/>
    </xf>
    <xf numFmtId="0" fontId="8" fillId="0" borderId="2" xfId="30" applyFont="true" applyFill="true" applyBorder="true" applyAlignment="true">
      <alignment vertical="center" wrapText="true"/>
    </xf>
    <xf numFmtId="0" fontId="9" fillId="0" borderId="2" xfId="3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vertical="center" wrapText="true"/>
    </xf>
    <xf numFmtId="0" fontId="1" fillId="2" borderId="2" xfId="0" applyFont="true" applyFill="true" applyBorder="true" applyAlignment="true">
      <alignment vertical="center" wrapText="true"/>
    </xf>
    <xf numFmtId="176" fontId="1" fillId="0" borderId="2" xfId="0" applyNumberFormat="true" applyFont="true" applyFill="true" applyBorder="true" applyAlignment="true">
      <alignment vertical="center"/>
    </xf>
    <xf numFmtId="176" fontId="1" fillId="2" borderId="2" xfId="0" applyNumberFormat="true" applyFont="true" applyFill="true" applyBorder="true" applyAlignment="true">
      <alignment vertical="center"/>
    </xf>
    <xf numFmtId="10" fontId="1" fillId="0" borderId="2" xfId="0" applyNumberFormat="true" applyFont="true" applyFill="true" applyBorder="true" applyAlignment="true">
      <alignment vertical="center"/>
    </xf>
    <xf numFmtId="10" fontId="1" fillId="2" borderId="2" xfId="0" applyNumberFormat="true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view="pageBreakPreview" zoomScaleNormal="100" zoomScaleSheetLayoutView="100" topLeftCell="A71" workbookViewId="0">
      <selection activeCell="E63" sqref="E63"/>
    </sheetView>
  </sheetViews>
  <sheetFormatPr defaultColWidth="9" defaultRowHeight="13.5"/>
  <cols>
    <col min="1" max="1" width="4.375" style="3" customWidth="true"/>
    <col min="2" max="2" width="15.5" style="4" customWidth="true"/>
    <col min="3" max="3" width="17" style="5" customWidth="true"/>
    <col min="4" max="4" width="32.375" style="6" customWidth="true"/>
    <col min="5" max="5" width="32" style="7" customWidth="true"/>
    <col min="6" max="6" width="15" style="6" hidden="true" customWidth="true"/>
    <col min="7" max="9" width="9" style="3" hidden="true" customWidth="true"/>
    <col min="10" max="10" width="14.75" style="3" hidden="true" customWidth="true"/>
    <col min="11" max="11" width="15" style="3" hidden="true" customWidth="true"/>
    <col min="12" max="12" width="13.875" style="3" hidden="true" customWidth="true"/>
    <col min="13" max="13" width="9" style="3" hidden="true" customWidth="true"/>
    <col min="14" max="14" width="17" style="3" customWidth="true"/>
    <col min="15" max="16384" width="9" style="3"/>
  </cols>
  <sheetData>
    <row r="1" ht="21.75" spans="1:5">
      <c r="A1" s="8" t="s">
        <v>0</v>
      </c>
      <c r="B1" s="8"/>
      <c r="C1" s="8"/>
      <c r="D1" s="8"/>
      <c r="E1" s="8"/>
    </row>
    <row r="2" spans="1:5">
      <c r="A2" s="9" t="s">
        <v>1</v>
      </c>
      <c r="B2" s="10"/>
      <c r="C2" s="10"/>
      <c r="D2" s="10"/>
      <c r="E2" s="10"/>
    </row>
    <row r="3" ht="18" spans="1:5">
      <c r="A3" s="11" t="s">
        <v>2</v>
      </c>
      <c r="B3" s="11"/>
      <c r="C3" s="11"/>
      <c r="D3" s="11"/>
      <c r="E3" s="11"/>
    </row>
    <row r="4" spans="1:5">
      <c r="A4" s="9" t="s">
        <v>3</v>
      </c>
      <c r="B4" s="10"/>
      <c r="C4" s="10"/>
      <c r="D4" s="10"/>
      <c r="E4" s="10"/>
    </row>
    <row r="5" ht="36.75" customHeight="true" spans="1:5">
      <c r="A5" s="12" t="s">
        <v>4</v>
      </c>
      <c r="B5" s="13"/>
      <c r="C5" s="13"/>
      <c r="D5" s="13"/>
      <c r="E5" s="13"/>
    </row>
    <row r="6" ht="38.1" customHeight="true" spans="1:5">
      <c r="A6" s="14" t="s">
        <v>5</v>
      </c>
      <c r="B6" s="15" t="s">
        <v>6</v>
      </c>
      <c r="C6" s="16" t="s">
        <v>7</v>
      </c>
      <c r="D6" s="17" t="s">
        <v>8</v>
      </c>
      <c r="E6" s="25" t="s">
        <v>9</v>
      </c>
    </row>
    <row r="7" ht="24" customHeight="true" spans="1:13">
      <c r="A7" s="14" t="s">
        <v>10</v>
      </c>
      <c r="B7" s="18" t="s">
        <v>11</v>
      </c>
      <c r="C7" s="18"/>
      <c r="D7" s="18"/>
      <c r="E7" s="1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</row>
    <row r="8" s="1" customFormat="true" ht="93" customHeight="true" spans="1:13">
      <c r="A8" s="19">
        <v>1</v>
      </c>
      <c r="B8" s="20" t="s">
        <v>17</v>
      </c>
      <c r="C8" s="20">
        <v>2360192.92</v>
      </c>
      <c r="D8" s="20" t="s">
        <v>18</v>
      </c>
      <c r="E8" s="20" t="s">
        <v>19</v>
      </c>
      <c r="F8" s="26">
        <v>127186.19</v>
      </c>
      <c r="H8" s="1">
        <v>3</v>
      </c>
      <c r="I8" s="1">
        <v>3</v>
      </c>
      <c r="J8" s="28">
        <v>783988.8</v>
      </c>
      <c r="K8" s="28">
        <v>656802.61</v>
      </c>
      <c r="L8" s="28">
        <f>J8-K8</f>
        <v>127186.19</v>
      </c>
      <c r="M8" s="30">
        <f>L8/J8</f>
        <v>0.16222960072899</v>
      </c>
    </row>
    <row r="9" s="1" customFormat="true" ht="93" customHeight="true" spans="1:13">
      <c r="A9" s="19">
        <v>2</v>
      </c>
      <c r="B9" s="20" t="s">
        <v>20</v>
      </c>
      <c r="C9" s="20">
        <v>610036.41</v>
      </c>
      <c r="D9" s="20" t="s">
        <v>21</v>
      </c>
      <c r="E9" s="20" t="s">
        <v>22</v>
      </c>
      <c r="F9" s="26">
        <v>1735.35</v>
      </c>
      <c r="H9" s="1">
        <v>1</v>
      </c>
      <c r="I9" s="1">
        <v>1</v>
      </c>
      <c r="J9" s="28">
        <v>387370.36</v>
      </c>
      <c r="K9" s="28">
        <v>385635.01</v>
      </c>
      <c r="L9" s="28">
        <f>J9-K9</f>
        <v>1735.34999999998</v>
      </c>
      <c r="M9" s="30">
        <f>L9/J9</f>
        <v>0.00447982132654645</v>
      </c>
    </row>
    <row r="10" s="1" customFormat="true" ht="93" customHeight="true" spans="1:13">
      <c r="A10" s="19">
        <v>3</v>
      </c>
      <c r="B10" s="21" t="s">
        <v>23</v>
      </c>
      <c r="C10" s="20">
        <v>823008.89</v>
      </c>
      <c r="D10" s="20" t="s">
        <v>24</v>
      </c>
      <c r="E10" s="20" t="s">
        <v>25</v>
      </c>
      <c r="F10" s="26">
        <v>46094.05</v>
      </c>
      <c r="H10" s="1">
        <v>1</v>
      </c>
      <c r="I10" s="1">
        <v>1</v>
      </c>
      <c r="J10" s="28">
        <v>161094.4</v>
      </c>
      <c r="K10" s="28">
        <v>115000.35</v>
      </c>
      <c r="L10" s="28">
        <f>J10-K10</f>
        <v>46094.05</v>
      </c>
      <c r="M10" s="30">
        <f>L10/J10</f>
        <v>0.286130678657979</v>
      </c>
    </row>
    <row r="11" s="1" customFormat="true" ht="93" customHeight="true" spans="1:13">
      <c r="A11" s="19">
        <v>4</v>
      </c>
      <c r="B11" s="20" t="s">
        <v>26</v>
      </c>
      <c r="C11" s="20">
        <v>1387901.63</v>
      </c>
      <c r="D11" s="20" t="s">
        <v>27</v>
      </c>
      <c r="E11" s="20" t="s">
        <v>28</v>
      </c>
      <c r="F11" s="26">
        <v>190488.53</v>
      </c>
      <c r="H11" s="1">
        <v>3</v>
      </c>
      <c r="I11" s="1">
        <v>3</v>
      </c>
      <c r="J11" s="28">
        <v>7995166.68</v>
      </c>
      <c r="K11" s="28">
        <v>7804678.15</v>
      </c>
      <c r="L11" s="28">
        <f>J11-K11</f>
        <v>190488.529999999</v>
      </c>
      <c r="M11" s="30">
        <f>L11/J11</f>
        <v>0.0238254607594997</v>
      </c>
    </row>
    <row r="12" s="1" customFormat="true" ht="93" customHeight="true" spans="1:13">
      <c r="A12" s="19">
        <v>5</v>
      </c>
      <c r="B12" s="20" t="s">
        <v>29</v>
      </c>
      <c r="C12" s="20">
        <v>2062483.9</v>
      </c>
      <c r="D12" s="20" t="s">
        <v>30</v>
      </c>
      <c r="E12" s="20" t="s">
        <v>31</v>
      </c>
      <c r="F12" s="26">
        <v>5684.18</v>
      </c>
      <c r="H12" s="1">
        <v>1</v>
      </c>
      <c r="I12" s="1">
        <v>1</v>
      </c>
      <c r="J12" s="28">
        <v>150386.23</v>
      </c>
      <c r="K12" s="28">
        <v>144702.05</v>
      </c>
      <c r="L12" s="28">
        <f>J12-K12</f>
        <v>5684.18000000002</v>
      </c>
      <c r="M12" s="30">
        <f>L12/J12</f>
        <v>0.0377972105557804</v>
      </c>
    </row>
    <row r="13" s="1" customFormat="true" ht="93" customHeight="true" spans="1:13">
      <c r="A13" s="19">
        <v>6</v>
      </c>
      <c r="B13" s="20" t="s">
        <v>32</v>
      </c>
      <c r="C13" s="20">
        <v>1597324.43</v>
      </c>
      <c r="D13" s="20" t="s">
        <v>33</v>
      </c>
      <c r="E13" s="20" t="s">
        <v>34</v>
      </c>
      <c r="F13" s="26">
        <v>15380.09</v>
      </c>
      <c r="H13" s="1">
        <v>2</v>
      </c>
      <c r="I13" s="1">
        <v>2</v>
      </c>
      <c r="J13" s="28">
        <v>853271.16</v>
      </c>
      <c r="K13" s="28">
        <v>837891.07</v>
      </c>
      <c r="L13" s="28">
        <f t="shared" ref="L13:L22" si="0">J13-K13</f>
        <v>15380.0900000001</v>
      </c>
      <c r="M13" s="30">
        <f t="shared" ref="M13:M19" si="1">L13/J13</f>
        <v>0.0180248562485108</v>
      </c>
    </row>
    <row r="14" s="1" customFormat="true" ht="93" customHeight="true" spans="1:13">
      <c r="A14" s="19">
        <v>7</v>
      </c>
      <c r="B14" s="20" t="s">
        <v>35</v>
      </c>
      <c r="C14" s="20">
        <v>71589.84</v>
      </c>
      <c r="D14" s="20" t="s">
        <v>36</v>
      </c>
      <c r="E14" s="20" t="s">
        <v>37</v>
      </c>
      <c r="F14" s="26">
        <v>48907.73</v>
      </c>
      <c r="H14" s="1">
        <v>2</v>
      </c>
      <c r="I14" s="1">
        <v>2</v>
      </c>
      <c r="J14" s="28">
        <v>1293163.45</v>
      </c>
      <c r="K14" s="28">
        <v>1244255.72</v>
      </c>
      <c r="L14" s="28">
        <f t="shared" si="0"/>
        <v>48907.73</v>
      </c>
      <c r="M14" s="30">
        <f t="shared" si="1"/>
        <v>0.0378202229578944</v>
      </c>
    </row>
    <row r="15" s="1" customFormat="true" ht="93" customHeight="true" spans="1:13">
      <c r="A15" s="19">
        <v>8</v>
      </c>
      <c r="B15" s="20" t="s">
        <v>38</v>
      </c>
      <c r="C15" s="20">
        <v>794099.11</v>
      </c>
      <c r="D15" s="20" t="s">
        <v>39</v>
      </c>
      <c r="E15" s="20" t="s">
        <v>40</v>
      </c>
      <c r="F15" s="26">
        <v>105715.81</v>
      </c>
      <c r="H15" s="1">
        <v>3</v>
      </c>
      <c r="I15" s="1">
        <v>3</v>
      </c>
      <c r="J15" s="28">
        <v>873274.93</v>
      </c>
      <c r="K15" s="28">
        <v>767559.12</v>
      </c>
      <c r="L15" s="28">
        <f t="shared" si="0"/>
        <v>105715.81</v>
      </c>
      <c r="M15" s="30">
        <f t="shared" si="1"/>
        <v>0.121056732958085</v>
      </c>
    </row>
    <row r="16" s="1" customFormat="true" ht="93" customHeight="true" spans="1:13">
      <c r="A16" s="19">
        <v>9</v>
      </c>
      <c r="B16" s="20" t="s">
        <v>41</v>
      </c>
      <c r="C16" s="20">
        <v>7101791.26</v>
      </c>
      <c r="D16" s="20" t="s">
        <v>42</v>
      </c>
      <c r="E16" s="20" t="s">
        <v>43</v>
      </c>
      <c r="F16" s="26">
        <v>35368.08</v>
      </c>
      <c r="H16" s="1">
        <v>2</v>
      </c>
      <c r="I16" s="1">
        <v>2</v>
      </c>
      <c r="J16" s="28">
        <v>1323704.83</v>
      </c>
      <c r="K16" s="28">
        <v>1288336.75</v>
      </c>
      <c r="L16" s="28">
        <f t="shared" si="0"/>
        <v>35368.0800000001</v>
      </c>
      <c r="M16" s="30">
        <f t="shared" si="1"/>
        <v>0.0267190080435078</v>
      </c>
    </row>
    <row r="17" s="1" customFormat="true" ht="93" customHeight="true" spans="1:13">
      <c r="A17" s="19">
        <v>10</v>
      </c>
      <c r="B17" s="20" t="s">
        <v>44</v>
      </c>
      <c r="C17" s="20">
        <v>5521353.92</v>
      </c>
      <c r="D17" s="20" t="s">
        <v>45</v>
      </c>
      <c r="E17" s="20" t="s">
        <v>46</v>
      </c>
      <c r="F17" s="26">
        <v>96768.17</v>
      </c>
      <c r="H17" s="1">
        <v>1</v>
      </c>
      <c r="I17" s="1">
        <v>1</v>
      </c>
      <c r="J17" s="28">
        <v>1682329.62</v>
      </c>
      <c r="K17" s="28">
        <v>1585562.45</v>
      </c>
      <c r="L17" s="28">
        <v>96768.1700000002</v>
      </c>
      <c r="M17" s="30">
        <f t="shared" si="1"/>
        <v>0.0575203389690067</v>
      </c>
    </row>
    <row r="18" s="1" customFormat="true" ht="93" customHeight="true" spans="1:13">
      <c r="A18" s="19">
        <v>11</v>
      </c>
      <c r="B18" s="20" t="s">
        <v>47</v>
      </c>
      <c r="C18" s="20">
        <v>1120301.28</v>
      </c>
      <c r="D18" s="20" t="s">
        <v>48</v>
      </c>
      <c r="E18" s="20" t="s">
        <v>49</v>
      </c>
      <c r="F18" s="26">
        <v>184080.71</v>
      </c>
      <c r="H18" s="1">
        <v>2</v>
      </c>
      <c r="I18" s="1">
        <v>2</v>
      </c>
      <c r="J18" s="28">
        <v>382080.71</v>
      </c>
      <c r="K18" s="28">
        <v>198000</v>
      </c>
      <c r="L18" s="28">
        <f t="shared" si="0"/>
        <v>184080.71</v>
      </c>
      <c r="M18" s="30">
        <f t="shared" si="1"/>
        <v>0.481784882571015</v>
      </c>
    </row>
    <row r="19" s="1" customFormat="true" ht="93" customHeight="true" spans="1:13">
      <c r="A19" s="19">
        <v>12</v>
      </c>
      <c r="B19" s="20" t="s">
        <v>50</v>
      </c>
      <c r="C19" s="20">
        <v>2259745.23</v>
      </c>
      <c r="D19" s="20" t="s">
        <v>51</v>
      </c>
      <c r="E19" s="20" t="s">
        <v>52</v>
      </c>
      <c r="F19" s="26">
        <v>0</v>
      </c>
      <c r="H19" s="1">
        <v>0</v>
      </c>
      <c r="I19" s="1">
        <v>0</v>
      </c>
      <c r="J19" s="28">
        <v>1419800</v>
      </c>
      <c r="K19" s="28">
        <v>1419800</v>
      </c>
      <c r="L19" s="28">
        <f t="shared" si="0"/>
        <v>0</v>
      </c>
      <c r="M19" s="30">
        <f t="shared" si="1"/>
        <v>0</v>
      </c>
    </row>
    <row r="20" s="1" customFormat="true" ht="93" customHeight="true" spans="1:13">
      <c r="A20" s="19">
        <v>13</v>
      </c>
      <c r="B20" s="20" t="s">
        <v>53</v>
      </c>
      <c r="C20" s="20">
        <v>121942.24</v>
      </c>
      <c r="D20" s="20" t="s">
        <v>54</v>
      </c>
      <c r="E20" s="20" t="s">
        <v>55</v>
      </c>
      <c r="F20" s="26">
        <v>324957.45</v>
      </c>
      <c r="H20" s="1">
        <v>1</v>
      </c>
      <c r="I20" s="1">
        <v>1</v>
      </c>
      <c r="J20" s="28">
        <v>6283337.71</v>
      </c>
      <c r="K20" s="28">
        <v>5958380.26</v>
      </c>
      <c r="L20" s="28">
        <f t="shared" si="0"/>
        <v>324957.45</v>
      </c>
      <c r="M20" s="30">
        <v>0.0517</v>
      </c>
    </row>
    <row r="21" s="1" customFormat="true" ht="93" customHeight="true" spans="1:13">
      <c r="A21" s="19">
        <v>14</v>
      </c>
      <c r="B21" s="20" t="s">
        <v>56</v>
      </c>
      <c r="C21" s="20">
        <v>3796260.3</v>
      </c>
      <c r="D21" s="20" t="s">
        <v>57</v>
      </c>
      <c r="E21" s="20" t="s">
        <v>58</v>
      </c>
      <c r="F21" s="26">
        <v>1195581.72</v>
      </c>
      <c r="H21" s="1">
        <v>2</v>
      </c>
      <c r="I21" s="1">
        <v>2</v>
      </c>
      <c r="J21" s="28">
        <v>15836798.58</v>
      </c>
      <c r="K21" s="28">
        <v>14641216.86</v>
      </c>
      <c r="L21" s="28">
        <f t="shared" si="0"/>
        <v>1195581.72</v>
      </c>
      <c r="M21" s="30">
        <f>L21/J21</f>
        <v>0.0754939020004888</v>
      </c>
    </row>
    <row r="22" s="1" customFormat="true" ht="93" customHeight="true" spans="1:13">
      <c r="A22" s="19">
        <v>15</v>
      </c>
      <c r="B22" s="20" t="s">
        <v>59</v>
      </c>
      <c r="C22" s="20">
        <v>47265205.61</v>
      </c>
      <c r="D22" s="20" t="s">
        <v>60</v>
      </c>
      <c r="E22" s="20" t="s">
        <v>61</v>
      </c>
      <c r="F22" s="26">
        <v>0</v>
      </c>
      <c r="H22" s="1">
        <v>0</v>
      </c>
      <c r="I22" s="1">
        <v>0</v>
      </c>
      <c r="J22" s="28">
        <v>20864.43</v>
      </c>
      <c r="K22" s="28">
        <v>20864.43</v>
      </c>
      <c r="L22" s="28">
        <f t="shared" si="0"/>
        <v>0</v>
      </c>
      <c r="M22" s="30">
        <f>L22/J22</f>
        <v>0</v>
      </c>
    </row>
    <row r="23" s="1" customFormat="true" ht="93" customHeight="true" spans="1:13">
      <c r="A23" s="19">
        <v>16</v>
      </c>
      <c r="B23" s="20" t="s">
        <v>62</v>
      </c>
      <c r="C23" s="20">
        <v>30382273.54</v>
      </c>
      <c r="D23" s="20" t="s">
        <v>63</v>
      </c>
      <c r="E23" s="20" t="s">
        <v>64</v>
      </c>
      <c r="F23" s="26"/>
      <c r="J23" s="28"/>
      <c r="K23" s="28"/>
      <c r="L23" s="28"/>
      <c r="M23" s="30"/>
    </row>
    <row r="24" s="1" customFormat="true" ht="93" customHeight="true" spans="1:13">
      <c r="A24" s="19">
        <v>17</v>
      </c>
      <c r="B24" s="20" t="s">
        <v>65</v>
      </c>
      <c r="C24" s="20">
        <v>1393374.48</v>
      </c>
      <c r="D24" s="20" t="s">
        <v>66</v>
      </c>
      <c r="E24" s="20" t="s">
        <v>67</v>
      </c>
      <c r="F24" s="26"/>
      <c r="J24" s="28"/>
      <c r="K24" s="28"/>
      <c r="L24" s="28"/>
      <c r="M24" s="30"/>
    </row>
    <row r="25" s="1" customFormat="true" ht="93" customHeight="true" spans="1:13">
      <c r="A25" s="19">
        <v>18</v>
      </c>
      <c r="B25" s="20" t="s">
        <v>68</v>
      </c>
      <c r="C25" s="20">
        <v>285542.86</v>
      </c>
      <c r="D25" s="20" t="s">
        <v>69</v>
      </c>
      <c r="E25" s="20" t="s">
        <v>70</v>
      </c>
      <c r="F25" s="26"/>
      <c r="J25" s="28"/>
      <c r="K25" s="28"/>
      <c r="L25" s="28"/>
      <c r="M25" s="30"/>
    </row>
    <row r="26" s="1" customFormat="true" ht="93" customHeight="true" spans="1:13">
      <c r="A26" s="19">
        <v>19</v>
      </c>
      <c r="B26" s="20" t="s">
        <v>71</v>
      </c>
      <c r="C26" s="20">
        <v>473745.52</v>
      </c>
      <c r="D26" s="20" t="s">
        <v>72</v>
      </c>
      <c r="E26" s="20" t="s">
        <v>73</v>
      </c>
      <c r="F26" s="26"/>
      <c r="J26" s="28"/>
      <c r="K26" s="28"/>
      <c r="L26" s="28"/>
      <c r="M26" s="30"/>
    </row>
    <row r="27" s="1" customFormat="true" ht="93" customHeight="true" spans="1:13">
      <c r="A27" s="19">
        <v>20</v>
      </c>
      <c r="B27" s="20" t="s">
        <v>74</v>
      </c>
      <c r="C27" s="20">
        <v>890855.71</v>
      </c>
      <c r="D27" s="20" t="s">
        <v>75</v>
      </c>
      <c r="E27" s="20" t="s">
        <v>76</v>
      </c>
      <c r="F27" s="26"/>
      <c r="J27" s="28"/>
      <c r="K27" s="28"/>
      <c r="L27" s="28"/>
      <c r="M27" s="30"/>
    </row>
    <row r="28" s="1" customFormat="true" ht="93" customHeight="true" spans="1:13">
      <c r="A28" s="19">
        <v>21</v>
      </c>
      <c r="B28" s="20" t="s">
        <v>77</v>
      </c>
      <c r="C28" s="20">
        <v>4897632.22</v>
      </c>
      <c r="D28" s="20" t="s">
        <v>78</v>
      </c>
      <c r="E28" s="20" t="s">
        <v>79</v>
      </c>
      <c r="F28" s="26"/>
      <c r="J28" s="28"/>
      <c r="K28" s="28"/>
      <c r="L28" s="28"/>
      <c r="M28" s="30"/>
    </row>
    <row r="29" s="1" customFormat="true" ht="93" customHeight="true" spans="1:13">
      <c r="A29" s="19">
        <v>22</v>
      </c>
      <c r="B29" s="20" t="s">
        <v>80</v>
      </c>
      <c r="C29" s="20">
        <v>1230441.94</v>
      </c>
      <c r="D29" s="20" t="s">
        <v>81</v>
      </c>
      <c r="E29" s="20" t="s">
        <v>82</v>
      </c>
      <c r="F29" s="26"/>
      <c r="J29" s="28"/>
      <c r="K29" s="28"/>
      <c r="L29" s="28"/>
      <c r="M29" s="30"/>
    </row>
    <row r="30" s="1" customFormat="true" ht="93" customHeight="true" spans="1:13">
      <c r="A30" s="19">
        <v>23</v>
      </c>
      <c r="B30" s="20" t="s">
        <v>83</v>
      </c>
      <c r="C30" s="20">
        <v>760420.36</v>
      </c>
      <c r="D30" s="20" t="s">
        <v>84</v>
      </c>
      <c r="E30" s="20" t="s">
        <v>85</v>
      </c>
      <c r="F30" s="26"/>
      <c r="J30" s="28"/>
      <c r="K30" s="28"/>
      <c r="L30" s="28"/>
      <c r="M30" s="30"/>
    </row>
    <row r="31" s="1" customFormat="true" ht="93" customHeight="true" spans="1:13">
      <c r="A31" s="19">
        <v>24</v>
      </c>
      <c r="B31" s="20" t="s">
        <v>86</v>
      </c>
      <c r="C31" s="20">
        <v>7602753.06</v>
      </c>
      <c r="D31" s="20" t="s">
        <v>87</v>
      </c>
      <c r="E31" s="20" t="s">
        <v>88</v>
      </c>
      <c r="F31" s="26"/>
      <c r="J31" s="28"/>
      <c r="K31" s="28"/>
      <c r="L31" s="28"/>
      <c r="M31" s="30"/>
    </row>
    <row r="32" s="1" customFormat="true" ht="93" customHeight="true" spans="1:13">
      <c r="A32" s="19">
        <v>25</v>
      </c>
      <c r="B32" s="20" t="s">
        <v>89</v>
      </c>
      <c r="C32" s="20">
        <v>66323144.25</v>
      </c>
      <c r="D32" s="20" t="s">
        <v>90</v>
      </c>
      <c r="E32" s="20" t="s">
        <v>91</v>
      </c>
      <c r="F32" s="26"/>
      <c r="J32" s="28"/>
      <c r="K32" s="28"/>
      <c r="L32" s="28"/>
      <c r="M32" s="30"/>
    </row>
    <row r="33" s="1" customFormat="true" ht="93" customHeight="true" spans="1:13">
      <c r="A33" s="19">
        <v>26</v>
      </c>
      <c r="B33" s="20" t="s">
        <v>92</v>
      </c>
      <c r="C33" s="20">
        <v>1751234.14</v>
      </c>
      <c r="D33" s="20" t="s">
        <v>93</v>
      </c>
      <c r="E33" s="20" t="s">
        <v>94</v>
      </c>
      <c r="F33" s="26"/>
      <c r="J33" s="28"/>
      <c r="K33" s="28"/>
      <c r="L33" s="28"/>
      <c r="M33" s="30"/>
    </row>
    <row r="34" s="1" customFormat="true" ht="93" customHeight="true" spans="1:13">
      <c r="A34" s="19">
        <v>27</v>
      </c>
      <c r="B34" s="20" t="s">
        <v>95</v>
      </c>
      <c r="C34" s="20">
        <v>7414576.66</v>
      </c>
      <c r="D34" s="20" t="s">
        <v>96</v>
      </c>
      <c r="E34" s="20" t="s">
        <v>97</v>
      </c>
      <c r="F34" s="26"/>
      <c r="J34" s="28"/>
      <c r="K34" s="28"/>
      <c r="L34" s="28"/>
      <c r="M34" s="30"/>
    </row>
    <row r="35" s="1" customFormat="true" ht="93" customHeight="true" spans="1:13">
      <c r="A35" s="19">
        <v>28</v>
      </c>
      <c r="B35" s="20" t="s">
        <v>98</v>
      </c>
      <c r="C35" s="20">
        <v>199065.61</v>
      </c>
      <c r="D35" s="20" t="s">
        <v>99</v>
      </c>
      <c r="E35" s="20" t="s">
        <v>100</v>
      </c>
      <c r="F35" s="26"/>
      <c r="J35" s="28"/>
      <c r="K35" s="28"/>
      <c r="L35" s="28"/>
      <c r="M35" s="30"/>
    </row>
    <row r="36" s="1" customFormat="true" ht="93" customHeight="true" spans="1:13">
      <c r="A36" s="19">
        <v>29</v>
      </c>
      <c r="B36" s="20" t="s">
        <v>101</v>
      </c>
      <c r="C36" s="20">
        <v>8027101.03</v>
      </c>
      <c r="D36" s="20" t="s">
        <v>102</v>
      </c>
      <c r="E36" s="20" t="s">
        <v>103</v>
      </c>
      <c r="F36" s="26"/>
      <c r="J36" s="28"/>
      <c r="K36" s="28"/>
      <c r="L36" s="28"/>
      <c r="M36" s="30"/>
    </row>
    <row r="37" s="1" customFormat="true" ht="139.5" customHeight="true" spans="1:13">
      <c r="A37" s="19">
        <v>30</v>
      </c>
      <c r="B37" s="22" t="s">
        <v>104</v>
      </c>
      <c r="C37" s="20">
        <v>24695332</v>
      </c>
      <c r="D37" s="20" t="s">
        <v>105</v>
      </c>
      <c r="E37" s="20" t="s">
        <v>106</v>
      </c>
      <c r="F37" s="26"/>
      <c r="J37" s="28"/>
      <c r="K37" s="28"/>
      <c r="L37" s="28"/>
      <c r="M37" s="30"/>
    </row>
    <row r="38" s="1" customFormat="true" ht="93" customHeight="true" spans="1:13">
      <c r="A38" s="19">
        <v>31</v>
      </c>
      <c r="B38" s="20" t="s">
        <v>107</v>
      </c>
      <c r="C38" s="20">
        <v>388229.7</v>
      </c>
      <c r="D38" s="20" t="s">
        <v>108</v>
      </c>
      <c r="E38" s="20" t="s">
        <v>109</v>
      </c>
      <c r="F38" s="26"/>
      <c r="J38" s="28"/>
      <c r="K38" s="28"/>
      <c r="L38" s="28"/>
      <c r="M38" s="30"/>
    </row>
    <row r="39" s="1" customFormat="true" ht="93" customHeight="true" spans="1:13">
      <c r="A39" s="19">
        <v>32</v>
      </c>
      <c r="B39" s="20" t="s">
        <v>110</v>
      </c>
      <c r="C39" s="20">
        <v>212443.41</v>
      </c>
      <c r="D39" s="20" t="s">
        <v>111</v>
      </c>
      <c r="E39" s="20" t="s">
        <v>112</v>
      </c>
      <c r="F39" s="26"/>
      <c r="J39" s="28"/>
      <c r="K39" s="28"/>
      <c r="L39" s="28"/>
      <c r="M39" s="30"/>
    </row>
    <row r="40" s="1" customFormat="true" ht="93" customHeight="true" spans="1:13">
      <c r="A40" s="19">
        <v>33</v>
      </c>
      <c r="B40" s="20" t="s">
        <v>113</v>
      </c>
      <c r="C40" s="20">
        <v>170881.14</v>
      </c>
      <c r="D40" s="20" t="s">
        <v>114</v>
      </c>
      <c r="E40" s="20" t="s">
        <v>115</v>
      </c>
      <c r="F40" s="26"/>
      <c r="J40" s="28"/>
      <c r="K40" s="28"/>
      <c r="L40" s="28"/>
      <c r="M40" s="30"/>
    </row>
    <row r="41" s="1" customFormat="true" ht="93" customHeight="true" spans="1:13">
      <c r="A41" s="19">
        <v>34</v>
      </c>
      <c r="B41" s="20" t="s">
        <v>116</v>
      </c>
      <c r="C41" s="20">
        <v>1235447.98</v>
      </c>
      <c r="D41" s="20" t="s">
        <v>117</v>
      </c>
      <c r="E41" s="20" t="s">
        <v>118</v>
      </c>
      <c r="F41" s="26"/>
      <c r="J41" s="28"/>
      <c r="K41" s="28"/>
      <c r="L41" s="28"/>
      <c r="M41" s="30"/>
    </row>
    <row r="42" s="1" customFormat="true" ht="93" customHeight="true" spans="1:13">
      <c r="A42" s="19">
        <v>35</v>
      </c>
      <c r="B42" s="20" t="s">
        <v>119</v>
      </c>
      <c r="C42" s="20">
        <v>2287206.28</v>
      </c>
      <c r="D42" s="20" t="s">
        <v>120</v>
      </c>
      <c r="E42" s="20" t="s">
        <v>121</v>
      </c>
      <c r="F42" s="26"/>
      <c r="J42" s="28"/>
      <c r="K42" s="28"/>
      <c r="L42" s="28"/>
      <c r="M42" s="30"/>
    </row>
    <row r="43" s="1" customFormat="true" ht="93" customHeight="true" spans="1:13">
      <c r="A43" s="19">
        <v>36</v>
      </c>
      <c r="B43" s="21" t="s">
        <v>122</v>
      </c>
      <c r="C43" s="20">
        <v>44642302.46</v>
      </c>
      <c r="D43" s="20" t="s">
        <v>123</v>
      </c>
      <c r="E43" s="20" t="s">
        <v>124</v>
      </c>
      <c r="F43" s="26"/>
      <c r="J43" s="28"/>
      <c r="K43" s="28"/>
      <c r="L43" s="28"/>
      <c r="M43" s="30"/>
    </row>
    <row r="44" s="1" customFormat="true" ht="93" customHeight="true" spans="1:13">
      <c r="A44" s="19">
        <v>37</v>
      </c>
      <c r="B44" s="20" t="s">
        <v>125</v>
      </c>
      <c r="C44" s="20">
        <v>4092036.12</v>
      </c>
      <c r="D44" s="20" t="s">
        <v>126</v>
      </c>
      <c r="E44" s="20" t="s">
        <v>127</v>
      </c>
      <c r="F44" s="26"/>
      <c r="J44" s="28"/>
      <c r="K44" s="28"/>
      <c r="L44" s="28"/>
      <c r="M44" s="30"/>
    </row>
    <row r="45" s="1" customFormat="true" ht="93" customHeight="true" spans="1:13">
      <c r="A45" s="19">
        <v>38</v>
      </c>
      <c r="B45" s="20" t="s">
        <v>128</v>
      </c>
      <c r="C45" s="20">
        <v>1130123.15</v>
      </c>
      <c r="D45" s="20" t="s">
        <v>129</v>
      </c>
      <c r="E45" s="20" t="s">
        <v>130</v>
      </c>
      <c r="F45" s="26"/>
      <c r="J45" s="28"/>
      <c r="K45" s="28"/>
      <c r="L45" s="28"/>
      <c r="M45" s="30"/>
    </row>
    <row r="46" s="1" customFormat="true" ht="93" customHeight="true" spans="1:13">
      <c r="A46" s="19">
        <v>39</v>
      </c>
      <c r="B46" s="20" t="s">
        <v>131</v>
      </c>
      <c r="C46" s="20">
        <v>140697.34</v>
      </c>
      <c r="D46" s="20" t="s">
        <v>132</v>
      </c>
      <c r="E46" s="20" t="s">
        <v>133</v>
      </c>
      <c r="F46" s="26"/>
      <c r="J46" s="28"/>
      <c r="K46" s="28"/>
      <c r="L46" s="28"/>
      <c r="M46" s="30"/>
    </row>
    <row r="47" s="1" customFormat="true" ht="93" customHeight="true" spans="1:13">
      <c r="A47" s="19">
        <v>40</v>
      </c>
      <c r="B47" s="20" t="s">
        <v>134</v>
      </c>
      <c r="C47" s="20">
        <v>498000</v>
      </c>
      <c r="D47" s="20" t="s">
        <v>135</v>
      </c>
      <c r="E47" s="20" t="s">
        <v>135</v>
      </c>
      <c r="F47" s="26"/>
      <c r="J47" s="28"/>
      <c r="K47" s="28"/>
      <c r="L47" s="28"/>
      <c r="M47" s="30"/>
    </row>
    <row r="48" s="1" customFormat="true" ht="93" customHeight="true" spans="1:13">
      <c r="A48" s="19">
        <v>41</v>
      </c>
      <c r="B48" s="20" t="s">
        <v>136</v>
      </c>
      <c r="C48" s="20">
        <v>470403.31</v>
      </c>
      <c r="D48" s="20" t="s">
        <v>137</v>
      </c>
      <c r="E48" s="20" t="s">
        <v>138</v>
      </c>
      <c r="F48" s="26"/>
      <c r="J48" s="28"/>
      <c r="K48" s="28"/>
      <c r="L48" s="28"/>
      <c r="M48" s="30"/>
    </row>
    <row r="49" s="1" customFormat="true" ht="93" customHeight="true" spans="1:13">
      <c r="A49" s="19">
        <v>42</v>
      </c>
      <c r="B49" s="20" t="s">
        <v>139</v>
      </c>
      <c r="C49" s="20">
        <v>2877781.47</v>
      </c>
      <c r="D49" s="20" t="s">
        <v>140</v>
      </c>
      <c r="E49" s="20" t="s">
        <v>141</v>
      </c>
      <c r="F49" s="26"/>
      <c r="J49" s="28"/>
      <c r="K49" s="28"/>
      <c r="L49" s="28"/>
      <c r="M49" s="30"/>
    </row>
    <row r="50" s="1" customFormat="true" ht="93" customHeight="true" spans="1:13">
      <c r="A50" s="19">
        <v>43</v>
      </c>
      <c r="B50" s="20" t="s">
        <v>142</v>
      </c>
      <c r="C50" s="20">
        <v>899330.39</v>
      </c>
      <c r="D50" s="20" t="s">
        <v>143</v>
      </c>
      <c r="E50" s="20" t="s">
        <v>144</v>
      </c>
      <c r="F50" s="26"/>
      <c r="J50" s="28"/>
      <c r="K50" s="28"/>
      <c r="L50" s="28"/>
      <c r="M50" s="30"/>
    </row>
    <row r="51" s="1" customFormat="true" ht="93" customHeight="true" spans="1:13">
      <c r="A51" s="19">
        <v>44</v>
      </c>
      <c r="B51" s="20" t="s">
        <v>145</v>
      </c>
      <c r="C51" s="20">
        <v>2391049.9</v>
      </c>
      <c r="D51" s="20" t="s">
        <v>146</v>
      </c>
      <c r="E51" s="20" t="s">
        <v>147</v>
      </c>
      <c r="F51" s="26"/>
      <c r="J51" s="28"/>
      <c r="K51" s="28"/>
      <c r="L51" s="28"/>
      <c r="M51" s="30"/>
    </row>
    <row r="52" s="1" customFormat="true" ht="139.5" customHeight="true" spans="1:13">
      <c r="A52" s="19">
        <v>45</v>
      </c>
      <c r="B52" s="20" t="s">
        <v>148</v>
      </c>
      <c r="C52" s="20">
        <v>2506982.92</v>
      </c>
      <c r="D52" s="20" t="s">
        <v>149</v>
      </c>
      <c r="E52" s="20" t="s">
        <v>150</v>
      </c>
      <c r="F52" s="26"/>
      <c r="J52" s="28"/>
      <c r="K52" s="28"/>
      <c r="L52" s="28"/>
      <c r="M52" s="30"/>
    </row>
    <row r="53" ht="24" customHeight="true" spans="1:13">
      <c r="A53" s="14" t="s">
        <v>151</v>
      </c>
      <c r="B53" s="23" t="s">
        <v>152</v>
      </c>
      <c r="C53" s="23"/>
      <c r="D53" s="23"/>
      <c r="E53" s="23"/>
      <c r="H53" s="3">
        <f>SUM(H8:H52)</f>
        <v>24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</row>
    <row r="54" s="1" customFormat="true" ht="158" customHeight="true" spans="1:13">
      <c r="A54" s="24">
        <v>1</v>
      </c>
      <c r="B54" s="20" t="s">
        <v>153</v>
      </c>
      <c r="C54" s="20">
        <v>1540836.19</v>
      </c>
      <c r="D54" s="20" t="s">
        <v>154</v>
      </c>
      <c r="E54" s="20" t="s">
        <v>155</v>
      </c>
      <c r="F54" s="26" t="s">
        <v>156</v>
      </c>
      <c r="H54" s="1">
        <v>1</v>
      </c>
      <c r="I54" s="1">
        <v>1</v>
      </c>
      <c r="J54" s="28">
        <v>4197711</v>
      </c>
      <c r="K54" s="28">
        <v>4197711</v>
      </c>
      <c r="L54" s="28">
        <f>J54-K54</f>
        <v>0</v>
      </c>
      <c r="M54" s="30">
        <f>L54/J54</f>
        <v>0</v>
      </c>
    </row>
    <row r="55" s="1" customFormat="true" ht="139.5" customHeight="true" spans="1:13">
      <c r="A55" s="19">
        <v>2</v>
      </c>
      <c r="B55" s="20" t="s">
        <v>157</v>
      </c>
      <c r="C55" s="20">
        <v>17073873.56</v>
      </c>
      <c r="D55" s="20" t="s">
        <v>158</v>
      </c>
      <c r="E55" s="20" t="s">
        <v>159</v>
      </c>
      <c r="F55" s="26" t="s">
        <v>160</v>
      </c>
      <c r="H55" s="1">
        <v>2</v>
      </c>
      <c r="I55" s="1">
        <v>2</v>
      </c>
      <c r="J55" s="28">
        <v>844969.25</v>
      </c>
      <c r="K55" s="28">
        <v>810887.62</v>
      </c>
      <c r="L55" s="28">
        <f>J55-K55</f>
        <v>34081.63</v>
      </c>
      <c r="M55" s="30">
        <f>L55/J55</f>
        <v>0.0403347577441428</v>
      </c>
    </row>
    <row r="56" s="1" customFormat="true" ht="150" customHeight="true" spans="1:13">
      <c r="A56" s="24">
        <v>3</v>
      </c>
      <c r="B56" s="20" t="s">
        <v>161</v>
      </c>
      <c r="C56" s="20">
        <v>123566969.61</v>
      </c>
      <c r="D56" s="20" t="s">
        <v>162</v>
      </c>
      <c r="E56" s="20" t="s">
        <v>163</v>
      </c>
      <c r="F56" s="26" t="s">
        <v>164</v>
      </c>
      <c r="H56" s="1">
        <v>3</v>
      </c>
      <c r="I56" s="1">
        <v>3</v>
      </c>
      <c r="J56" s="28">
        <v>2876079.07</v>
      </c>
      <c r="K56" s="28">
        <v>2779339.41</v>
      </c>
      <c r="L56" s="28">
        <v>96739.66</v>
      </c>
      <c r="M56" s="30">
        <v>0.0336</v>
      </c>
    </row>
    <row r="57" s="1" customFormat="true" ht="93" customHeight="true" spans="1:13">
      <c r="A57" s="19">
        <v>4</v>
      </c>
      <c r="B57" s="20" t="s">
        <v>165</v>
      </c>
      <c r="C57" s="20">
        <v>3218709.51</v>
      </c>
      <c r="D57" s="20" t="s">
        <v>166</v>
      </c>
      <c r="E57" s="20" t="s">
        <v>167</v>
      </c>
      <c r="F57" s="26" t="s">
        <v>168</v>
      </c>
      <c r="H57" s="1">
        <v>3</v>
      </c>
      <c r="I57" s="1">
        <v>3</v>
      </c>
      <c r="J57" s="28">
        <v>14667241.47</v>
      </c>
      <c r="K57" s="28">
        <v>14466055.65</v>
      </c>
      <c r="L57" s="28">
        <v>201185.81</v>
      </c>
      <c r="M57" s="30">
        <f>L57/J57</f>
        <v>0.013716676746033</v>
      </c>
    </row>
    <row r="58" s="2" customFormat="true" ht="93" customHeight="true" spans="1:13">
      <c r="A58" s="24">
        <v>5</v>
      </c>
      <c r="B58" s="20" t="s">
        <v>169</v>
      </c>
      <c r="C58" s="20">
        <v>10874152</v>
      </c>
      <c r="D58" s="20" t="s">
        <v>170</v>
      </c>
      <c r="E58" s="20" t="s">
        <v>171</v>
      </c>
      <c r="F58" s="27"/>
      <c r="H58" s="2">
        <v>1</v>
      </c>
      <c r="I58" s="2">
        <v>1</v>
      </c>
      <c r="J58" s="29">
        <v>712365</v>
      </c>
      <c r="K58" s="29">
        <v>670644.5</v>
      </c>
      <c r="L58" s="29">
        <f>J58-K58</f>
        <v>41720.5</v>
      </c>
      <c r="M58" s="31">
        <f>L58/J58</f>
        <v>0.0585661844700399</v>
      </c>
    </row>
    <row r="59" s="2" customFormat="true" ht="93" customHeight="true" spans="1:13">
      <c r="A59" s="19">
        <v>6</v>
      </c>
      <c r="B59" s="20" t="s">
        <v>172</v>
      </c>
      <c r="C59" s="20">
        <v>6197834.04</v>
      </c>
      <c r="D59" s="20" t="s">
        <v>173</v>
      </c>
      <c r="E59" s="20" t="s">
        <v>174</v>
      </c>
      <c r="F59" s="27"/>
      <c r="J59" s="29"/>
      <c r="K59" s="29"/>
      <c r="L59" s="29"/>
      <c r="M59" s="31"/>
    </row>
    <row r="60" s="2" customFormat="true" ht="93" customHeight="true" spans="1:13">
      <c r="A60" s="24">
        <v>7</v>
      </c>
      <c r="B60" s="20" t="s">
        <v>175</v>
      </c>
      <c r="C60" s="20">
        <v>1002484.03</v>
      </c>
      <c r="D60" s="20" t="s">
        <v>176</v>
      </c>
      <c r="E60" s="20" t="s">
        <v>177</v>
      </c>
      <c r="F60" s="27"/>
      <c r="J60" s="29"/>
      <c r="K60" s="29"/>
      <c r="L60" s="29"/>
      <c r="M60" s="31"/>
    </row>
    <row r="61" s="2" customFormat="true" ht="139.5" customHeight="true" spans="1:13">
      <c r="A61" s="19">
        <v>8</v>
      </c>
      <c r="B61" s="20" t="s">
        <v>178</v>
      </c>
      <c r="C61" s="20">
        <v>5230991.86</v>
      </c>
      <c r="D61" s="20" t="s">
        <v>179</v>
      </c>
      <c r="E61" s="20" t="s">
        <v>180</v>
      </c>
      <c r="F61" s="27"/>
      <c r="J61" s="29"/>
      <c r="K61" s="29"/>
      <c r="L61" s="29"/>
      <c r="M61" s="31"/>
    </row>
    <row r="62" s="2" customFormat="true" ht="186" customHeight="true" spans="1:13">
      <c r="A62" s="24">
        <v>9</v>
      </c>
      <c r="B62" s="20" t="s">
        <v>181</v>
      </c>
      <c r="C62" s="20">
        <v>13341338.88</v>
      </c>
      <c r="D62" s="20" t="s">
        <v>182</v>
      </c>
      <c r="E62" s="20" t="s">
        <v>183</v>
      </c>
      <c r="F62" s="27"/>
      <c r="J62" s="29"/>
      <c r="K62" s="29"/>
      <c r="L62" s="29"/>
      <c r="M62" s="31"/>
    </row>
    <row r="63" s="2" customFormat="true" ht="139.5" customHeight="true" spans="1:13">
      <c r="A63" s="19">
        <v>10</v>
      </c>
      <c r="B63" s="20" t="s">
        <v>184</v>
      </c>
      <c r="C63" s="20">
        <v>9383867.46</v>
      </c>
      <c r="D63" s="20" t="s">
        <v>185</v>
      </c>
      <c r="E63" s="20" t="s">
        <v>186</v>
      </c>
      <c r="F63" s="27"/>
      <c r="J63" s="29"/>
      <c r="K63" s="29"/>
      <c r="L63" s="29"/>
      <c r="M63" s="31"/>
    </row>
    <row r="64" s="2" customFormat="true" ht="93" customHeight="true" spans="1:13">
      <c r="A64" s="24">
        <v>11</v>
      </c>
      <c r="B64" s="20" t="s">
        <v>187</v>
      </c>
      <c r="C64" s="20">
        <v>10251351.1</v>
      </c>
      <c r="D64" s="20" t="s">
        <v>188</v>
      </c>
      <c r="E64" s="20" t="s">
        <v>189</v>
      </c>
      <c r="F64" s="27"/>
      <c r="J64" s="29"/>
      <c r="K64" s="29"/>
      <c r="L64" s="29"/>
      <c r="M64" s="31"/>
    </row>
    <row r="65" s="2" customFormat="true" ht="93" customHeight="true" spans="1:13">
      <c r="A65" s="19">
        <v>12</v>
      </c>
      <c r="B65" s="20" t="s">
        <v>190</v>
      </c>
      <c r="C65" s="20">
        <v>1131957.47</v>
      </c>
      <c r="D65" s="20" t="s">
        <v>191</v>
      </c>
      <c r="E65" s="20" t="s">
        <v>192</v>
      </c>
      <c r="F65" s="27"/>
      <c r="J65" s="29"/>
      <c r="K65" s="29"/>
      <c r="L65" s="29"/>
      <c r="M65" s="31"/>
    </row>
    <row r="66" s="2" customFormat="true" ht="139.5" customHeight="true" spans="1:13">
      <c r="A66" s="24">
        <v>13</v>
      </c>
      <c r="B66" s="20" t="s">
        <v>193</v>
      </c>
      <c r="C66" s="20">
        <v>11863029.54</v>
      </c>
      <c r="D66" s="20" t="s">
        <v>194</v>
      </c>
      <c r="E66" s="20" t="s">
        <v>195</v>
      </c>
      <c r="F66" s="27"/>
      <c r="J66" s="29"/>
      <c r="K66" s="29"/>
      <c r="L66" s="29"/>
      <c r="M66" s="31"/>
    </row>
    <row r="67" s="2" customFormat="true" ht="93" customHeight="true" spans="1:13">
      <c r="A67" s="19">
        <v>14</v>
      </c>
      <c r="B67" s="20" t="s">
        <v>196</v>
      </c>
      <c r="C67" s="20">
        <v>880778.44</v>
      </c>
      <c r="D67" s="20" t="s">
        <v>197</v>
      </c>
      <c r="E67" s="20" t="s">
        <v>198</v>
      </c>
      <c r="F67" s="27"/>
      <c r="J67" s="29"/>
      <c r="K67" s="29"/>
      <c r="L67" s="29"/>
      <c r="M67" s="31"/>
    </row>
    <row r="68" s="2" customFormat="true" ht="93" customHeight="true" spans="1:13">
      <c r="A68" s="24">
        <v>15</v>
      </c>
      <c r="B68" s="20" t="s">
        <v>199</v>
      </c>
      <c r="C68" s="20">
        <v>425946.34</v>
      </c>
      <c r="D68" s="20" t="s">
        <v>200</v>
      </c>
      <c r="E68" s="20" t="s">
        <v>201</v>
      </c>
      <c r="F68" s="27"/>
      <c r="J68" s="29"/>
      <c r="K68" s="29"/>
      <c r="L68" s="29"/>
      <c r="M68" s="31"/>
    </row>
    <row r="69" s="2" customFormat="true" ht="139.5" customHeight="true" spans="1:13">
      <c r="A69" s="19">
        <v>16</v>
      </c>
      <c r="B69" s="20" t="s">
        <v>202</v>
      </c>
      <c r="C69" s="20">
        <v>44021715.18</v>
      </c>
      <c r="D69" s="20" t="s">
        <v>203</v>
      </c>
      <c r="E69" s="20" t="s">
        <v>204</v>
      </c>
      <c r="F69" s="27"/>
      <c r="J69" s="29"/>
      <c r="K69" s="29"/>
      <c r="L69" s="29"/>
      <c r="M69" s="31"/>
    </row>
    <row r="70" s="2" customFormat="true" ht="93" customHeight="true" spans="1:13">
      <c r="A70" s="24">
        <v>17</v>
      </c>
      <c r="B70" s="20" t="s">
        <v>205</v>
      </c>
      <c r="C70" s="20">
        <v>2714125.3</v>
      </c>
      <c r="D70" s="20" t="s">
        <v>206</v>
      </c>
      <c r="E70" s="20" t="s">
        <v>207</v>
      </c>
      <c r="F70" s="27"/>
      <c r="J70" s="29"/>
      <c r="K70" s="29"/>
      <c r="L70" s="29"/>
      <c r="M70" s="31"/>
    </row>
    <row r="71" s="2" customFormat="true" ht="139.5" customHeight="true" spans="1:13">
      <c r="A71" s="19">
        <v>18</v>
      </c>
      <c r="B71" s="20" t="s">
        <v>208</v>
      </c>
      <c r="C71" s="20">
        <v>955725.38</v>
      </c>
      <c r="D71" s="20" t="s">
        <v>209</v>
      </c>
      <c r="E71" s="20" t="s">
        <v>210</v>
      </c>
      <c r="F71" s="27"/>
      <c r="J71" s="29"/>
      <c r="K71" s="29"/>
      <c r="L71" s="29"/>
      <c r="M71" s="31"/>
    </row>
    <row r="72" s="2" customFormat="true" ht="139.5" customHeight="true" spans="1:13">
      <c r="A72" s="24">
        <v>19</v>
      </c>
      <c r="B72" s="20" t="s">
        <v>211</v>
      </c>
      <c r="C72" s="20">
        <v>2285309.9</v>
      </c>
      <c r="D72" s="20" t="s">
        <v>212</v>
      </c>
      <c r="E72" s="20" t="s">
        <v>213</v>
      </c>
      <c r="F72" s="27"/>
      <c r="J72" s="29"/>
      <c r="K72" s="29"/>
      <c r="L72" s="29"/>
      <c r="M72" s="31"/>
    </row>
    <row r="73" s="1" customFormat="true" ht="139.5" customHeight="true" spans="1:13">
      <c r="A73" s="19">
        <v>20</v>
      </c>
      <c r="B73" s="20" t="s">
        <v>214</v>
      </c>
      <c r="C73" s="20">
        <v>4811924.08</v>
      </c>
      <c r="D73" s="20" t="s">
        <v>215</v>
      </c>
      <c r="E73" s="20" t="s">
        <v>216</v>
      </c>
      <c r="F73" s="26" t="s">
        <v>217</v>
      </c>
      <c r="H73" s="1">
        <v>0</v>
      </c>
      <c r="I73" s="1">
        <v>0</v>
      </c>
      <c r="J73" s="28">
        <f>8.570999*10000</f>
        <v>85709.99</v>
      </c>
      <c r="K73" s="28">
        <f>J73</f>
        <v>85709.99</v>
      </c>
      <c r="L73" s="28">
        <f>J73-K73</f>
        <v>0</v>
      </c>
      <c r="M73" s="30">
        <f>L73/J73</f>
        <v>0</v>
      </c>
    </row>
    <row r="74" ht="36.75" customHeight="true" spans="2:2">
      <c r="B74" s="3"/>
    </row>
  </sheetData>
  <mergeCells count="7">
    <mergeCell ref="A1:E1"/>
    <mergeCell ref="A2:E2"/>
    <mergeCell ref="A3:E3"/>
    <mergeCell ref="A4:E4"/>
    <mergeCell ref="A5:E5"/>
    <mergeCell ref="B7:E7"/>
    <mergeCell ref="B53:E53"/>
  </mergeCells>
  <pageMargins left="0.52" right="0.31496062992126" top="0.551181102362205" bottom="0.551181102362205" header="0.31496062992126" footer="0.31496062992126"/>
  <pageSetup paperSize="9" scale="93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2" sqref="K22"/>
    </sheetView>
  </sheetViews>
  <sheetFormatPr defaultColWidth="9" defaultRowHeight="13.5"/>
  <cols>
    <col min="1" max="1" width="25.375" customWidth="true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sjj33</cp:lastModifiedBy>
  <dcterms:created xsi:type="dcterms:W3CDTF">2013-09-29T14:56:00Z</dcterms:created>
  <cp:lastPrinted>2017-07-07T11:39:00Z</cp:lastPrinted>
  <dcterms:modified xsi:type="dcterms:W3CDTF">2022-05-16T16:00:12Z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