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455"/>
  </bookViews>
  <sheets>
    <sheet name="I类企（事）业单位" sheetId="11" r:id="rId1"/>
    <sheet name="II类企（事）业单位" sheetId="9" r:id="rId2"/>
    <sheet name="III类企（事）业单位" sheetId="10" r:id="rId3"/>
    <sheet name="招商引资重点企（事）业单位 " sheetId="7" r:id="rId4"/>
  </sheets>
  <definedNames>
    <definedName name="_xlnm._FilterDatabase" localSheetId="3" hidden="1">'招商引资重点企（事）业单位 '!$A$4:$I$4</definedName>
    <definedName name="_xlnm._FilterDatabase" localSheetId="0" hidden="1">'I类企（事）业单位'!$A$2:$L$4</definedName>
    <definedName name="_xlnm._FilterDatabase" localSheetId="2" hidden="1">'III类企（事）业单位'!$A$4:$XEY$4</definedName>
  </definedNames>
  <calcPr calcId="144525"/>
  <oleSize ref="A1:AM5"/>
</workbook>
</file>

<file path=xl/sharedStrings.xml><?xml version="1.0" encoding="utf-8"?>
<sst xmlns="http://schemas.openxmlformats.org/spreadsheetml/2006/main" count="168" uniqueCount="104">
  <si>
    <t>附件3：</t>
  </si>
  <si>
    <t>安居秀馨苑公共住房项目公共住房项目合格的认租单位名单（I类企（事）业单位）</t>
  </si>
  <si>
    <t>排位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</si>
  <si>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</si>
  <si>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</si>
  <si>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</si>
  <si>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</si>
  <si>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</si>
  <si>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</si>
  <si>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</si>
  <si>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需求数量（套）</t>
  </si>
  <si>
    <t>拟分配数量（套）</t>
  </si>
  <si>
    <t>两房</t>
  </si>
  <si>
    <t>三房</t>
  </si>
  <si>
    <t>小计</t>
  </si>
  <si>
    <t>H13990701908090001</t>
  </si>
  <si>
    <t>I类企业</t>
  </si>
  <si>
    <t>深圳村田科技有限公司</t>
  </si>
  <si>
    <t xml:space="preserve">H13990702007230001 </t>
  </si>
  <si>
    <t>洲明科技股份有限公司坪山分公司</t>
  </si>
  <si>
    <t>安居秀馨苑公共住房项目合格的认租单位名单（II类企（事）业单位）</t>
  </si>
  <si>
    <t>行业得分a</t>
  </si>
  <si>
    <t>人才得分b</t>
  </si>
  <si>
    <t>纳税得分 c</t>
  </si>
  <si>
    <t>行业荣誉得分 d</t>
  </si>
  <si>
    <t>总积分
Y=a*50%+b*20%+c*20%+d*10%</t>
  </si>
  <si>
    <t>PSGZ20170200017</t>
  </si>
  <si>
    <t>II类企业</t>
  </si>
  <si>
    <t>深圳万乐药业有限公司</t>
  </si>
  <si>
    <t>PSGZ20170200013</t>
  </si>
  <si>
    <t>深圳市盛波光电科技有限公司</t>
  </si>
  <si>
    <t>H13990701906040004</t>
  </si>
  <si>
    <t>深圳熙斯特新能源技术有限公司</t>
  </si>
  <si>
    <t>安居秀馨苑公共住房项目合格的认租单位名单（III类企（事）业单位）</t>
  </si>
  <si>
    <t>人才得分 a</t>
  </si>
  <si>
    <t>行业荣誉 b</t>
  </si>
  <si>
    <t>总积分
Y=a*50%+b*50%</t>
  </si>
  <si>
    <t>H13990701811290001</t>
  </si>
  <si>
    <t>III类企业</t>
  </si>
  <si>
    <t>深圳市理邦精密仪器股份有限公司</t>
  </si>
  <si>
    <t>H13990701912310001</t>
  </si>
  <si>
    <t>中共深圳市坪山区委组织部</t>
  </si>
  <si>
    <t>H13990702003200001</t>
  </si>
  <si>
    <t xml:space="preserve">深圳市坪山区坪山街道办事处 </t>
  </si>
  <si>
    <t>H13990702007300001</t>
  </si>
  <si>
    <t>深圳市坪山区城市更新和土地整备局</t>
  </si>
  <si>
    <t>H13990702003310003</t>
  </si>
  <si>
    <t xml:space="preserve">深圳市坪山区政务服务数据管理局 </t>
  </si>
  <si>
    <t>H13990701901180001</t>
  </si>
  <si>
    <t>深圳市坪山区水务局</t>
  </si>
  <si>
    <t>H13990701912050001</t>
  </si>
  <si>
    <t>深圳市萨米医疗中心</t>
  </si>
  <si>
    <t>H13990702004230001</t>
  </si>
  <si>
    <t>深圳市生态环境局坪山管理局</t>
  </si>
  <si>
    <t>H13990701911220001</t>
  </si>
  <si>
    <t>深圳市坪山区司法局</t>
  </si>
  <si>
    <t>H13990702008270001</t>
  </si>
  <si>
    <t xml:space="preserve">深圳市金泰克半导体有限公司 </t>
  </si>
  <si>
    <t>H13990702003310005</t>
  </si>
  <si>
    <t>深圳市坪山排水有限公司</t>
  </si>
  <si>
    <t>H13990701911290001</t>
  </si>
  <si>
    <t>深圳渝鹏新能源汽车检测研究有限公司</t>
  </si>
  <si>
    <t>H13990701906270002</t>
  </si>
  <si>
    <t>深圳市坪山区建设工程质量安全监督站</t>
  </si>
  <si>
    <t>H13990701912300002</t>
  </si>
  <si>
    <t>中共深圳市坪山区委党校</t>
  </si>
  <si>
    <t>H13990701912170001</t>
  </si>
  <si>
    <t>深圳市坪山区图书馆</t>
  </si>
  <si>
    <t>H13990701908070001</t>
  </si>
  <si>
    <t>华润文化体育发展有限公司坪山分公司</t>
  </si>
  <si>
    <t>H13990702009250001</t>
  </si>
  <si>
    <t xml:space="preserve">深圳市坪山区建筑工务署 </t>
  </si>
  <si>
    <t>H13990702007100002</t>
  </si>
  <si>
    <t>深圳海思安生物技术有限公司</t>
  </si>
  <si>
    <t xml:space="preserve"> H13990702009300002</t>
  </si>
  <si>
    <t>深圳市东部城市轨道交通投资建设有限公司</t>
  </si>
  <si>
    <t>H13990701909160001</t>
  </si>
  <si>
    <t>深圳市迈捷生命科学有限公司</t>
  </si>
  <si>
    <t>H13990702009170001</t>
  </si>
  <si>
    <t>深圳市坪山区妇幼保健院</t>
  </si>
  <si>
    <t>安居秀馨苑公共住房项目合格的认租单位名单（招商引资重点企（事）业单位）</t>
  </si>
  <si>
    <t>申请编号</t>
  </si>
  <si>
    <t>1</t>
  </si>
  <si>
    <t>20190702</t>
  </si>
  <si>
    <t>深圳基因家科技有限公司</t>
  </si>
  <si>
    <t>2</t>
  </si>
  <si>
    <t>深圳市一体医疗科技有限公司</t>
  </si>
  <si>
    <t>3</t>
  </si>
  <si>
    <t>深圳东部华侨城置业有限公司</t>
  </si>
  <si>
    <t>4</t>
  </si>
  <si>
    <t>20200611</t>
  </si>
  <si>
    <t>深圳青铜剑科技股份有限公司</t>
  </si>
  <si>
    <t>5</t>
  </si>
  <si>
    <t>深圳市康美生科技有限公司</t>
  </si>
  <si>
    <t>6</t>
  </si>
  <si>
    <t>深圳市爱康生物科技有限公司</t>
  </si>
  <si>
    <t>7</t>
  </si>
  <si>
    <t>20201028</t>
  </si>
  <si>
    <t>北京理工大学深圳汽车研究院</t>
  </si>
  <si>
    <t>8</t>
  </si>
  <si>
    <t>20201030</t>
  </si>
  <si>
    <t>深圳市希伦人力资源服务有限公司</t>
  </si>
  <si>
    <t>9</t>
  </si>
  <si>
    <t>比亚迪丰田电动车科技有限公司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</si>
</sst>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  <numFmt numFmtId="178" formatCode="0.00_);[Red]\(0.00\)"/>
    <numFmt numFmtId="179" formatCode="0_);[Red]\(0\)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微软雅黑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8" fillId="31" borderId="1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42" fillId="38" borderId="19" applyNumberFormat="0" applyAlignment="0" applyProtection="0">
      <alignment vertical="center"/>
    </xf>
    <xf numFmtId="0" fontId="42" fillId="38" borderId="19" applyNumberFormat="0" applyAlignment="0" applyProtection="0">
      <alignment vertical="center"/>
    </xf>
    <xf numFmtId="0" fontId="42" fillId="38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4" fillId="39" borderId="5" applyNumberFormat="0" applyAlignment="0" applyProtection="0">
      <alignment vertical="center"/>
    </xf>
    <xf numFmtId="0" fontId="44" fillId="39" borderId="5" applyNumberFormat="0" applyAlignment="0" applyProtection="0">
      <alignment vertical="center"/>
    </xf>
    <xf numFmtId="0" fontId="44" fillId="39" borderId="5" applyNumberFormat="0" applyAlignment="0" applyProtection="0">
      <alignment vertical="center"/>
    </xf>
    <xf numFmtId="0" fontId="8" fillId="40" borderId="20" applyNumberFormat="0" applyFont="0" applyAlignment="0" applyProtection="0">
      <alignment vertical="center"/>
    </xf>
    <xf numFmtId="0" fontId="8" fillId="40" borderId="20" applyNumberFormat="0" applyFont="0" applyAlignment="0" applyProtection="0">
      <alignment vertical="center"/>
    </xf>
    <xf numFmtId="0" fontId="8" fillId="40" borderId="20" applyNumberFormat="0" applyFont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75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4" fillId="0" borderId="1" xfId="75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176" fontId="2" fillId="0" borderId="1" xfId="76" applyNumberFormat="1" applyFont="1" applyFill="1" applyBorder="1" applyAlignment="1">
      <alignment horizontal="center" vertical="center"/>
    </xf>
    <xf numFmtId="177" fontId="2" fillId="0" borderId="1" xfId="76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75" applyNumberFormat="1" applyFont="1" applyFill="1" applyBorder="1" applyAlignment="1">
      <alignment horizontal="center" vertical="center" wrapText="1"/>
    </xf>
    <xf numFmtId="0" fontId="4" fillId="0" borderId="2" xfId="75" applyFont="1" applyFill="1" applyBorder="1" applyAlignment="1">
      <alignment horizontal="center" vertical="center" wrapText="1"/>
    </xf>
    <xf numFmtId="176" fontId="4" fillId="0" borderId="2" xfId="75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 wrapText="1"/>
    </xf>
    <xf numFmtId="176" fontId="4" fillId="0" borderId="1" xfId="75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7" fontId="0" fillId="0" borderId="0" xfId="0" applyNumberFormat="1" applyAlignment="1">
      <alignment horizontal="left" vertical="center"/>
    </xf>
    <xf numFmtId="177" fontId="4" fillId="0" borderId="1" xfId="75" applyNumberFormat="1" applyFont="1" applyFill="1" applyBorder="1" applyAlignment="1">
      <alignment horizontal="center" vertical="center"/>
    </xf>
    <xf numFmtId="177" fontId="4" fillId="0" borderId="1" xfId="75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0" fillId="0" borderId="0" xfId="0" applyAlignment="1">
      <alignment vertical="center" wrapText="1"/>
    </xf>
    <xf numFmtId="17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9" fontId="0" fillId="0" borderId="0" xfId="0" applyNumberFormat="1" applyFont="1" applyAlignment="1">
      <alignment horizontal="left" vertical="center"/>
    </xf>
    <xf numFmtId="0" fontId="2" fillId="0" borderId="3" xfId="76" applyFont="1" applyFill="1" applyBorder="1" applyAlignment="1">
      <alignment horizontal="center" vertical="center"/>
    </xf>
    <xf numFmtId="0" fontId="2" fillId="0" borderId="0" xfId="76" applyFont="1" applyFill="1" applyAlignment="1">
      <alignment horizontal="center" vertical="center"/>
    </xf>
    <xf numFmtId="179" fontId="4" fillId="0" borderId="1" xfId="75" applyNumberFormat="1" applyFont="1" applyFill="1" applyBorder="1" applyAlignment="1">
      <alignment horizontal="center" vertical="center"/>
    </xf>
    <xf numFmtId="179" fontId="4" fillId="0" borderId="1" xfId="75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08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汇总 2 2" xfId="16"/>
    <cellStyle name="标题 4 3" xfId="17"/>
    <cellStyle name="注释" xfId="18" builtinId="10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 4 2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标题 6" xfId="30"/>
    <cellStyle name="标题 2 2 2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标题 1 3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标题 1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计算 3" xfId="56"/>
    <cellStyle name="标题 3 2 2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1 2 2" xfId="65"/>
    <cellStyle name="标题 2 2" xfId="66"/>
    <cellStyle name="标题 2 3" xfId="67"/>
    <cellStyle name="标题 3 2" xfId="68"/>
    <cellStyle name="标题 3 3" xfId="69"/>
    <cellStyle name="标题 4 2" xfId="70"/>
    <cellStyle name="标题 5 2" xfId="71"/>
    <cellStyle name="差 2" xfId="72"/>
    <cellStyle name="差 2 2" xfId="73"/>
    <cellStyle name="差 3" xfId="74"/>
    <cellStyle name="常规 2" xfId="75"/>
    <cellStyle name="常规 2 2" xfId="76"/>
    <cellStyle name="常规 2 2 2" xfId="77"/>
    <cellStyle name="常规 2 3" xfId="78"/>
    <cellStyle name="常规 3" xfId="79"/>
    <cellStyle name="常规 3 2" xfId="80"/>
    <cellStyle name="常规 4" xfId="81"/>
    <cellStyle name="常规 5" xfId="82"/>
    <cellStyle name="好 2" xfId="83"/>
    <cellStyle name="好 2 2" xfId="84"/>
    <cellStyle name="好 3" xfId="85"/>
    <cellStyle name="汇总 2" xfId="86"/>
    <cellStyle name="汇总 3" xfId="87"/>
    <cellStyle name="计算 2 2" xfId="88"/>
    <cellStyle name="检查单元格 2" xfId="89"/>
    <cellStyle name="检查单元格 2 2" xfId="90"/>
    <cellStyle name="检查单元格 3" xfId="91"/>
    <cellStyle name="解释性文本 2" xfId="92"/>
    <cellStyle name="解释性文本 3" xfId="93"/>
    <cellStyle name="警告文本 2" xfId="94"/>
    <cellStyle name="警告文本 2 2" xfId="95"/>
    <cellStyle name="警告文本 3" xfId="96"/>
    <cellStyle name="链接单元格 2" xfId="97"/>
    <cellStyle name="链接单元格 2 2" xfId="98"/>
    <cellStyle name="适中 2 2" xfId="99"/>
    <cellStyle name="适中 3" xfId="100"/>
    <cellStyle name="输出 2 2" xfId="101"/>
    <cellStyle name="输入 2" xfId="102"/>
    <cellStyle name="输入 2 2" xfId="103"/>
    <cellStyle name="输入 3" xfId="104"/>
    <cellStyle name="注释 2" xfId="105"/>
    <cellStyle name="注释 2 2" xfId="106"/>
    <cellStyle name="注释 3" xfId="10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23"/>
  <sheetViews>
    <sheetView tabSelected="1" workbookViewId="0">
      <selection activeCell="A1" sqref="A1:B1"/>
    </sheetView>
  </sheetViews>
  <sheetFormatPr defaultColWidth="9" defaultRowHeight="21.95" customHeight="1"/>
  <cols>
    <col min="1" max="1" width="5.75" style="58" customWidth="1"/>
    <col min="2" max="2" width="21.375" style="58" customWidth="1"/>
    <col min="3" max="3" width="14.875" style="58" customWidth="1"/>
    <col min="4" max="4" width="36.125" style="59" customWidth="1"/>
    <col min="5" max="5" width="11.75" style="60" customWidth="1"/>
    <col min="6" max="6" width="14.125" style="60" customWidth="1"/>
    <col min="7" max="7" width="16.625" style="60" customWidth="1"/>
    <col min="8" max="8" width="23.875" style="60" customWidth="1"/>
    <col min="9" max="10" width="9" style="59" customWidth="1"/>
    <col min="11" max="11" width="9" style="61" customWidth="1"/>
    <col min="12" max="12" width="9" style="60" customWidth="1"/>
    <col min="13" max="16366" width="9" style="60"/>
  </cols>
  <sheetData>
    <row r="1" customHeight="1" spans="1:2">
      <c r="A1" s="62" t="s">
        <v>0</v>
      </c>
      <c r="B1" s="62"/>
    </row>
    <row r="2" s="56" customFormat="1" ht="36" customHeight="1" spans="1:14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customFormat="1" ht="31" customHeight="1" spans="1:14">
      <c r="A3" s="65" t="s">
        <v>2</v>
      </c>
      <c r="B3" s="10" t="s">
        <v>3</v>
      </c>
      <c r="C3" s="34" t="s">
        <v>4</v>
      </c>
      <c r="D3" s="9" t="s">
        <v>5</v>
      </c>
      <c r="E3" s="13" t="s">
        <v>6</v>
      </c>
      <c r="F3" s="34" t="s">
        <v>7</v>
      </c>
      <c r="G3" s="9" t="s">
        <v>8</v>
      </c>
      <c r="H3" s="9" t="s">
        <v>9</v>
      </c>
      <c r="I3" s="53" t="s">
        <v>10</v>
      </c>
      <c r="J3" s="53"/>
      <c r="K3" s="53"/>
      <c r="L3" s="53" t="s">
        <v>11</v>
      </c>
      <c r="M3" s="53"/>
      <c r="N3" s="53"/>
    </row>
    <row r="4" s="57" customFormat="1" ht="26" customHeight="1" spans="1:14">
      <c r="A4" s="66"/>
      <c r="B4" s="13"/>
      <c r="C4" s="34"/>
      <c r="D4" s="9"/>
      <c r="E4" s="13"/>
      <c r="F4" s="34"/>
      <c r="G4" s="9"/>
      <c r="H4" s="9"/>
      <c r="I4" s="53" t="s">
        <v>12</v>
      </c>
      <c r="J4" s="53" t="s">
        <v>13</v>
      </c>
      <c r="K4" s="53" t="s">
        <v>14</v>
      </c>
      <c r="L4" s="53" t="s">
        <v>12</v>
      </c>
      <c r="M4" s="53" t="s">
        <v>13</v>
      </c>
      <c r="N4" s="53" t="s">
        <v>14</v>
      </c>
    </row>
    <row r="5" s="20" customFormat="1" ht="25" customHeight="1" spans="1:16366">
      <c r="A5" s="67">
        <v>1</v>
      </c>
      <c r="B5" s="40" t="s">
        <v>15</v>
      </c>
      <c r="C5" s="40" t="s">
        <v>16</v>
      </c>
      <c r="D5" s="68" t="s">
        <v>17</v>
      </c>
      <c r="E5" s="49">
        <v>87.82</v>
      </c>
      <c r="F5" s="49">
        <v>100</v>
      </c>
      <c r="G5" s="49">
        <v>45</v>
      </c>
      <c r="H5" s="49">
        <f>+E5*0.6+F5*0.25+G5*0.15</f>
        <v>84.442</v>
      </c>
      <c r="I5" s="69">
        <v>4</v>
      </c>
      <c r="J5" s="69">
        <v>2</v>
      </c>
      <c r="K5" s="69">
        <v>6</v>
      </c>
      <c r="L5" s="69">
        <v>4</v>
      </c>
      <c r="M5" s="69">
        <v>2</v>
      </c>
      <c r="N5" s="69">
        <v>6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</row>
    <row r="6" s="20" customFormat="1" ht="25" customHeight="1" spans="1:16366">
      <c r="A6" s="67">
        <v>2</v>
      </c>
      <c r="B6" s="40" t="s">
        <v>18</v>
      </c>
      <c r="C6" s="40" t="s">
        <v>16</v>
      </c>
      <c r="D6" s="40" t="s">
        <v>19</v>
      </c>
      <c r="E6" s="49">
        <v>15</v>
      </c>
      <c r="F6" s="49">
        <v>100</v>
      </c>
      <c r="G6" s="49">
        <v>5</v>
      </c>
      <c r="H6" s="49">
        <f>+E6*0.6+F6*0.25+G6*0.15</f>
        <v>34.75</v>
      </c>
      <c r="I6" s="55">
        <v>7</v>
      </c>
      <c r="J6" s="55">
        <v>5</v>
      </c>
      <c r="K6" s="55">
        <v>12</v>
      </c>
      <c r="L6" s="55">
        <v>7</v>
      </c>
      <c r="M6" s="55">
        <v>2</v>
      </c>
      <c r="N6" s="55">
        <v>8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</row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2">
    <mergeCell ref="A1:B1"/>
    <mergeCell ref="A2:N2"/>
    <mergeCell ref="I3:K3"/>
    <mergeCell ref="L3:N3"/>
    <mergeCell ref="A3:A4"/>
    <mergeCell ref="B3:B4"/>
    <mergeCell ref="C3:C4"/>
    <mergeCell ref="D3:D4"/>
    <mergeCell ref="E3:E4"/>
    <mergeCell ref="F3:F4"/>
    <mergeCell ref="G3:G4"/>
    <mergeCell ref="H3:H4"/>
  </mergeCells>
  <pageMargins left="0.393055555555556" right="0.393055555555556" top="0.432638888888889" bottom="0.354166666666667" header="0.3" footer="0.3"/>
  <pageSetup paperSize="8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A1" sqref="A1:B1"/>
    </sheetView>
  </sheetViews>
  <sheetFormatPr defaultColWidth="9" defaultRowHeight="13.5" outlineLevelRow="6"/>
  <cols>
    <col min="1" max="1" width="6.375" style="5" customWidth="1"/>
    <col min="2" max="2" width="23.625" style="4" customWidth="1"/>
    <col min="3" max="3" width="14" style="4" customWidth="1"/>
    <col min="4" max="4" width="32.75" style="4" customWidth="1"/>
    <col min="5" max="5" width="11" style="24" customWidth="1"/>
    <col min="6" max="7" width="11.625" style="24" customWidth="1"/>
    <col min="8" max="8" width="17.75" style="24" customWidth="1"/>
    <col min="9" max="9" width="32.375" style="24" customWidth="1"/>
    <col min="10" max="15" width="9" style="4"/>
  </cols>
  <sheetData>
    <row r="1" ht="21" customHeight="1" spans="1:2">
      <c r="A1" s="44" t="s">
        <v>0</v>
      </c>
      <c r="B1" s="44"/>
    </row>
    <row r="2" s="1" customFormat="1" ht="36" customHeight="1" spans="1:15">
      <c r="A2" s="27" t="s">
        <v>20</v>
      </c>
      <c r="B2" s="25"/>
      <c r="C2" s="25"/>
      <c r="D2" s="25"/>
      <c r="E2" s="26"/>
      <c r="F2" s="26"/>
      <c r="G2" s="26"/>
      <c r="H2" s="26"/>
      <c r="I2" s="26"/>
      <c r="J2" s="25"/>
      <c r="K2" s="25"/>
      <c r="L2" s="25"/>
      <c r="M2" s="25"/>
      <c r="N2" s="25"/>
      <c r="O2" s="25"/>
    </row>
    <row r="3" s="1" customFormat="1" ht="21" customHeight="1" spans="1:15">
      <c r="A3" s="45" t="s">
        <v>2</v>
      </c>
      <c r="B3" s="10" t="s">
        <v>3</v>
      </c>
      <c r="C3" s="34" t="s">
        <v>4</v>
      </c>
      <c r="D3" s="9" t="s">
        <v>5</v>
      </c>
      <c r="E3" s="35" t="s">
        <v>21</v>
      </c>
      <c r="F3" s="35" t="s">
        <v>22</v>
      </c>
      <c r="G3" s="36" t="s">
        <v>23</v>
      </c>
      <c r="H3" s="36" t="s">
        <v>24</v>
      </c>
      <c r="I3" s="36" t="s">
        <v>25</v>
      </c>
      <c r="J3" s="53" t="s">
        <v>10</v>
      </c>
      <c r="K3" s="53"/>
      <c r="L3" s="53"/>
      <c r="M3" s="53" t="s">
        <v>11</v>
      </c>
      <c r="N3" s="53"/>
      <c r="O3" s="53"/>
    </row>
    <row r="4" s="1" customFormat="1" ht="31" customHeight="1" spans="1:15">
      <c r="A4" s="46"/>
      <c r="B4" s="13"/>
      <c r="C4" s="34"/>
      <c r="D4" s="9"/>
      <c r="E4" s="35"/>
      <c r="F4" s="35"/>
      <c r="G4" s="36"/>
      <c r="H4" s="36"/>
      <c r="I4" s="36"/>
      <c r="J4" s="53" t="s">
        <v>12</v>
      </c>
      <c r="K4" s="53" t="s">
        <v>13</v>
      </c>
      <c r="L4" s="53" t="s">
        <v>14</v>
      </c>
      <c r="M4" s="53" t="s">
        <v>12</v>
      </c>
      <c r="N4" s="53" t="s">
        <v>13</v>
      </c>
      <c r="O4" s="53" t="s">
        <v>14</v>
      </c>
    </row>
    <row r="5" s="42" customFormat="1" ht="27" customHeight="1" spans="1:15">
      <c r="A5" s="47">
        <v>1</v>
      </c>
      <c r="B5" s="48" t="s">
        <v>26</v>
      </c>
      <c r="C5" s="48" t="s">
        <v>27</v>
      </c>
      <c r="D5" s="48" t="s">
        <v>28</v>
      </c>
      <c r="E5" s="49">
        <v>100</v>
      </c>
      <c r="F5" s="49">
        <v>100</v>
      </c>
      <c r="G5" s="49">
        <v>88.57</v>
      </c>
      <c r="H5" s="50">
        <v>100</v>
      </c>
      <c r="I5" s="49">
        <f>E5*0.5+F5*0.2+G5*0.2+H5*0.1</f>
        <v>97.714</v>
      </c>
      <c r="J5" s="54">
        <v>4</v>
      </c>
      <c r="K5" s="54">
        <v>5</v>
      </c>
      <c r="L5" s="54">
        <v>9</v>
      </c>
      <c r="M5" s="54">
        <v>2</v>
      </c>
      <c r="N5" s="54">
        <v>2</v>
      </c>
      <c r="O5" s="54">
        <v>4</v>
      </c>
    </row>
    <row r="6" s="42" customFormat="1" ht="27" customHeight="1" spans="1:15">
      <c r="A6" s="51">
        <v>2</v>
      </c>
      <c r="B6" s="48" t="s">
        <v>29</v>
      </c>
      <c r="C6" s="48" t="s">
        <v>27</v>
      </c>
      <c r="D6" s="48" t="s">
        <v>30</v>
      </c>
      <c r="E6" s="49">
        <v>100</v>
      </c>
      <c r="F6" s="49">
        <v>100</v>
      </c>
      <c r="G6" s="50">
        <v>2.41</v>
      </c>
      <c r="H6" s="50">
        <v>100</v>
      </c>
      <c r="I6" s="49">
        <f>E6*0.5+F6*0.2+G6*0.2+H6*0.1</f>
        <v>80.482</v>
      </c>
      <c r="J6" s="48">
        <v>3</v>
      </c>
      <c r="K6" s="48">
        <v>0</v>
      </c>
      <c r="L6" s="48">
        <v>3</v>
      </c>
      <c r="M6" s="48">
        <v>3</v>
      </c>
      <c r="N6" s="48">
        <v>0</v>
      </c>
      <c r="O6" s="48">
        <v>3</v>
      </c>
    </row>
    <row r="7" s="43" customFormat="1" ht="27" customHeight="1" spans="1:15">
      <c r="A7" s="47">
        <v>3</v>
      </c>
      <c r="B7" s="49" t="s">
        <v>31</v>
      </c>
      <c r="C7" s="49" t="s">
        <v>27</v>
      </c>
      <c r="D7" s="49" t="s">
        <v>32</v>
      </c>
      <c r="E7" s="49">
        <v>70</v>
      </c>
      <c r="F7" s="49">
        <v>30</v>
      </c>
      <c r="G7" s="52">
        <v>1.31</v>
      </c>
      <c r="H7" s="52">
        <v>40</v>
      </c>
      <c r="I7" s="49">
        <f>E7*0.5+F7*0.2+G7*0.2+H7*0.1</f>
        <v>45.262</v>
      </c>
      <c r="J7" s="55">
        <v>13</v>
      </c>
      <c r="K7" s="55">
        <v>2</v>
      </c>
      <c r="L7" s="55">
        <f>J7+K7</f>
        <v>15</v>
      </c>
      <c r="M7" s="55">
        <v>11</v>
      </c>
      <c r="N7" s="55">
        <v>1</v>
      </c>
      <c r="O7" s="55">
        <v>12</v>
      </c>
    </row>
  </sheetData>
  <mergeCells count="13">
    <mergeCell ref="A1:B1"/>
    <mergeCell ref="A2:O2"/>
    <mergeCell ref="J3:L3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5"/>
  <sheetViews>
    <sheetView workbookViewId="0">
      <selection activeCell="A1" sqref="A1:B1"/>
    </sheetView>
  </sheetViews>
  <sheetFormatPr defaultColWidth="9" defaultRowHeight="13.5"/>
  <cols>
    <col min="1" max="1" width="8.5" style="4" customWidth="1"/>
    <col min="2" max="2" width="21.5" style="4" customWidth="1"/>
    <col min="3" max="3" width="16.375" style="4" customWidth="1"/>
    <col min="4" max="4" width="42.125" style="4" customWidth="1"/>
    <col min="5" max="6" width="13.125" style="24" customWidth="1"/>
    <col min="7" max="7" width="18.625" style="24" customWidth="1"/>
    <col min="8" max="8" width="9" style="5"/>
    <col min="9" max="9" width="9" style="21"/>
    <col min="10" max="13" width="9" style="5"/>
  </cols>
  <sheetData>
    <row r="1" ht="19" customHeight="1" spans="1:2">
      <c r="A1" s="6" t="s">
        <v>0</v>
      </c>
      <c r="B1" s="6"/>
    </row>
    <row r="2" s="22" customFormat="1" ht="31" customHeight="1" spans="1:16379">
      <c r="A2" s="25" t="s">
        <v>33</v>
      </c>
      <c r="B2" s="25"/>
      <c r="C2" s="25"/>
      <c r="D2" s="25"/>
      <c r="E2" s="26"/>
      <c r="F2" s="26"/>
      <c r="G2" s="26"/>
      <c r="H2" s="27"/>
      <c r="I2" s="27"/>
      <c r="J2" s="27"/>
      <c r="K2" s="27"/>
      <c r="L2" s="27"/>
      <c r="M2" s="27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</row>
    <row r="3" s="22" customFormat="1" ht="22" customHeight="1" spans="1:16379">
      <c r="A3" s="28" t="s">
        <v>2</v>
      </c>
      <c r="B3" s="29" t="s">
        <v>3</v>
      </c>
      <c r="C3" s="30" t="s">
        <v>4</v>
      </c>
      <c r="D3" s="28" t="s">
        <v>5</v>
      </c>
      <c r="E3" s="31" t="s">
        <v>34</v>
      </c>
      <c r="F3" s="31" t="s">
        <v>35</v>
      </c>
      <c r="G3" s="32" t="s">
        <v>36</v>
      </c>
      <c r="H3" s="33" t="s">
        <v>10</v>
      </c>
      <c r="I3" s="33"/>
      <c r="J3" s="33"/>
      <c r="K3" s="33" t="s">
        <v>11</v>
      </c>
      <c r="L3" s="33"/>
      <c r="M3" s="33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</row>
    <row r="4" s="22" customFormat="1" ht="19" customHeight="1" spans="1:16379">
      <c r="A4" s="9"/>
      <c r="B4" s="13"/>
      <c r="C4" s="34"/>
      <c r="D4" s="9"/>
      <c r="E4" s="35"/>
      <c r="F4" s="35"/>
      <c r="G4" s="36"/>
      <c r="H4" s="12" t="s">
        <v>12</v>
      </c>
      <c r="I4" s="12" t="s">
        <v>13</v>
      </c>
      <c r="J4" s="12" t="s">
        <v>14</v>
      </c>
      <c r="K4" s="12" t="s">
        <v>12</v>
      </c>
      <c r="L4" s="12" t="s">
        <v>13</v>
      </c>
      <c r="M4" s="12" t="s">
        <v>14</v>
      </c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</row>
    <row r="5" s="23" customFormat="1" ht="27" customHeight="1" spans="1:16379">
      <c r="A5" s="37">
        <v>1</v>
      </c>
      <c r="B5" s="14" t="s">
        <v>37</v>
      </c>
      <c r="C5" s="14" t="s">
        <v>38</v>
      </c>
      <c r="D5" s="14" t="s">
        <v>39</v>
      </c>
      <c r="E5" s="38">
        <v>100</v>
      </c>
      <c r="F5" s="38">
        <v>85</v>
      </c>
      <c r="G5" s="38">
        <f t="shared" ref="G5:G26" si="0">E5*0.5+F5*0.5</f>
        <v>92.5</v>
      </c>
      <c r="H5" s="39">
        <v>3</v>
      </c>
      <c r="I5" s="39">
        <v>2</v>
      </c>
      <c r="J5" s="39">
        <f>H5+I5</f>
        <v>5</v>
      </c>
      <c r="K5" s="39">
        <v>3</v>
      </c>
      <c r="L5" s="39">
        <v>2</v>
      </c>
      <c r="M5" s="39">
        <f>K5+L5</f>
        <v>5</v>
      </c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  <c r="XEW5" s="41"/>
      <c r="XEX5" s="41"/>
      <c r="XEY5" s="41"/>
    </row>
    <row r="6" s="23" customFormat="1" ht="27" customHeight="1" spans="1:16379">
      <c r="A6" s="37">
        <v>2</v>
      </c>
      <c r="B6" s="14" t="s">
        <v>40</v>
      </c>
      <c r="C6" s="14" t="s">
        <v>38</v>
      </c>
      <c r="D6" s="16" t="s">
        <v>41</v>
      </c>
      <c r="E6" s="38">
        <v>100</v>
      </c>
      <c r="F6" s="38">
        <v>45</v>
      </c>
      <c r="G6" s="38">
        <f t="shared" si="0"/>
        <v>72.5</v>
      </c>
      <c r="H6" s="39">
        <v>0</v>
      </c>
      <c r="I6" s="39">
        <v>2</v>
      </c>
      <c r="J6" s="39">
        <f>H6+I6</f>
        <v>2</v>
      </c>
      <c r="K6" s="39">
        <v>0</v>
      </c>
      <c r="L6" s="39">
        <v>2</v>
      </c>
      <c r="M6" s="39">
        <f t="shared" ref="M6:M25" si="1">K6+L6</f>
        <v>2</v>
      </c>
      <c r="XEJ6" s="41"/>
      <c r="XEK6" s="41"/>
      <c r="XEL6" s="41"/>
      <c r="XEM6" s="41"/>
      <c r="XEN6" s="41"/>
      <c r="XEO6" s="41"/>
      <c r="XEP6" s="41"/>
      <c r="XEQ6" s="41"/>
      <c r="XER6" s="41"/>
      <c r="XES6" s="41"/>
      <c r="XET6" s="41"/>
      <c r="XEU6" s="41"/>
      <c r="XEV6" s="41"/>
      <c r="XEW6" s="41"/>
      <c r="XEX6" s="41"/>
      <c r="XEY6" s="41"/>
    </row>
    <row r="7" s="23" customFormat="1" ht="27" customHeight="1" spans="1:16379">
      <c r="A7" s="37">
        <v>3</v>
      </c>
      <c r="B7" s="14" t="s">
        <v>42</v>
      </c>
      <c r="C7" s="14" t="s">
        <v>38</v>
      </c>
      <c r="D7" s="14" t="s">
        <v>43</v>
      </c>
      <c r="E7" s="38">
        <v>100</v>
      </c>
      <c r="F7" s="38">
        <v>30</v>
      </c>
      <c r="G7" s="38">
        <f t="shared" si="0"/>
        <v>65</v>
      </c>
      <c r="H7" s="39">
        <v>0</v>
      </c>
      <c r="I7" s="39">
        <v>13</v>
      </c>
      <c r="J7" s="39">
        <v>13</v>
      </c>
      <c r="K7" s="39">
        <v>0</v>
      </c>
      <c r="L7" s="39">
        <v>4</v>
      </c>
      <c r="M7" s="39">
        <f t="shared" si="1"/>
        <v>4</v>
      </c>
      <c r="XEJ7" s="41"/>
      <c r="XEK7" s="41"/>
      <c r="XEL7" s="41"/>
      <c r="XEM7" s="41"/>
      <c r="XEN7" s="41"/>
      <c r="XEO7" s="41"/>
      <c r="XEP7" s="41"/>
      <c r="XEQ7" s="41"/>
      <c r="XER7" s="41"/>
      <c r="XES7" s="41"/>
      <c r="XET7" s="41"/>
      <c r="XEU7" s="41"/>
      <c r="XEV7" s="41"/>
      <c r="XEW7" s="41"/>
      <c r="XEX7" s="41"/>
      <c r="XEY7" s="41"/>
    </row>
    <row r="8" s="23" customFormat="1" ht="27" customHeight="1" spans="1:16379">
      <c r="A8" s="37">
        <v>4</v>
      </c>
      <c r="B8" s="17" t="s">
        <v>44</v>
      </c>
      <c r="C8" s="14" t="s">
        <v>38</v>
      </c>
      <c r="D8" s="14" t="s">
        <v>45</v>
      </c>
      <c r="E8" s="38">
        <v>100</v>
      </c>
      <c r="F8" s="38">
        <v>15</v>
      </c>
      <c r="G8" s="38">
        <f t="shared" si="0"/>
        <v>57.5</v>
      </c>
      <c r="H8" s="39">
        <v>3</v>
      </c>
      <c r="I8" s="39">
        <v>1</v>
      </c>
      <c r="J8" s="39">
        <f>H8+I8</f>
        <v>4</v>
      </c>
      <c r="K8" s="39">
        <v>3</v>
      </c>
      <c r="L8" s="39">
        <v>1</v>
      </c>
      <c r="M8" s="39">
        <f t="shared" si="1"/>
        <v>4</v>
      </c>
      <c r="XEJ8" s="41"/>
      <c r="XEK8" s="41"/>
      <c r="XEL8" s="41"/>
      <c r="XEM8" s="41"/>
      <c r="XEN8" s="41"/>
      <c r="XEO8" s="41"/>
      <c r="XEP8" s="41"/>
      <c r="XEQ8" s="41"/>
      <c r="XER8" s="41"/>
      <c r="XES8" s="41"/>
      <c r="XET8" s="41"/>
      <c r="XEU8" s="41"/>
      <c r="XEV8" s="41"/>
      <c r="XEW8" s="41"/>
      <c r="XEX8" s="41"/>
      <c r="XEY8" s="41"/>
    </row>
    <row r="9" s="23" customFormat="1" ht="27" customHeight="1" spans="1:16379">
      <c r="A9" s="37">
        <v>5</v>
      </c>
      <c r="B9" s="14" t="s">
        <v>46</v>
      </c>
      <c r="C9" s="14" t="s">
        <v>38</v>
      </c>
      <c r="D9" s="14" t="s">
        <v>47</v>
      </c>
      <c r="E9" s="38">
        <v>71</v>
      </c>
      <c r="F9" s="38">
        <v>40</v>
      </c>
      <c r="G9" s="38">
        <f t="shared" si="0"/>
        <v>55.5</v>
      </c>
      <c r="H9" s="39">
        <v>0</v>
      </c>
      <c r="I9" s="39">
        <v>6</v>
      </c>
      <c r="J9" s="39">
        <f>H9+I9</f>
        <v>6</v>
      </c>
      <c r="K9" s="39">
        <v>0</v>
      </c>
      <c r="L9" s="39">
        <v>3</v>
      </c>
      <c r="M9" s="39">
        <f t="shared" si="1"/>
        <v>3</v>
      </c>
      <c r="XEJ9" s="41"/>
      <c r="XEK9" s="41"/>
      <c r="XEL9" s="41"/>
      <c r="XEM9" s="41"/>
      <c r="XEN9" s="41"/>
      <c r="XEO9" s="41"/>
      <c r="XEP9" s="41"/>
      <c r="XEQ9" s="41"/>
      <c r="XER9" s="41"/>
      <c r="XES9" s="41"/>
      <c r="XET9" s="41"/>
      <c r="XEU9" s="41"/>
      <c r="XEV9" s="41"/>
      <c r="XEW9" s="41"/>
      <c r="XEX9" s="41"/>
      <c r="XEY9" s="41"/>
    </row>
    <row r="10" s="23" customFormat="1" ht="27" customHeight="1" spans="1:16379">
      <c r="A10" s="37">
        <v>6</v>
      </c>
      <c r="B10" s="14" t="s">
        <v>48</v>
      </c>
      <c r="C10" s="14" t="s">
        <v>38</v>
      </c>
      <c r="D10" s="40" t="s">
        <v>49</v>
      </c>
      <c r="E10" s="38">
        <v>100</v>
      </c>
      <c r="F10" s="38">
        <v>5</v>
      </c>
      <c r="G10" s="38">
        <f t="shared" si="0"/>
        <v>52.5</v>
      </c>
      <c r="H10" s="39">
        <v>0</v>
      </c>
      <c r="I10" s="39">
        <v>1</v>
      </c>
      <c r="J10" s="39">
        <v>1</v>
      </c>
      <c r="K10" s="39">
        <v>0</v>
      </c>
      <c r="L10" s="39">
        <v>1</v>
      </c>
      <c r="M10" s="39">
        <f t="shared" si="1"/>
        <v>1</v>
      </c>
      <c r="XEJ10" s="41"/>
      <c r="XEK10" s="41"/>
      <c r="XEL10" s="41"/>
      <c r="XEM10" s="41"/>
      <c r="XEN10" s="41"/>
      <c r="XEO10" s="41"/>
      <c r="XEP10" s="41"/>
      <c r="XEQ10" s="41"/>
      <c r="XER10" s="41"/>
      <c r="XES10" s="41"/>
      <c r="XET10" s="41"/>
      <c r="XEU10" s="41"/>
      <c r="XEV10" s="41"/>
      <c r="XEW10" s="41"/>
      <c r="XEX10" s="41"/>
      <c r="XEY10" s="41"/>
    </row>
    <row r="11" s="23" customFormat="1" ht="27" customHeight="1" spans="1:16379">
      <c r="A11" s="37">
        <v>7</v>
      </c>
      <c r="B11" s="14" t="s">
        <v>50</v>
      </c>
      <c r="C11" s="14" t="s">
        <v>38</v>
      </c>
      <c r="D11" s="17" t="s">
        <v>51</v>
      </c>
      <c r="E11" s="38">
        <v>100</v>
      </c>
      <c r="F11" s="38">
        <v>0</v>
      </c>
      <c r="G11" s="38">
        <f t="shared" si="0"/>
        <v>50</v>
      </c>
      <c r="H11" s="39">
        <v>19</v>
      </c>
      <c r="I11" s="39">
        <v>1</v>
      </c>
      <c r="J11" s="39">
        <f t="shared" ref="J11:J19" si="2">H11+I11</f>
        <v>20</v>
      </c>
      <c r="K11" s="39">
        <v>16</v>
      </c>
      <c r="L11" s="39">
        <v>1</v>
      </c>
      <c r="M11" s="39">
        <f t="shared" si="1"/>
        <v>17</v>
      </c>
      <c r="XEJ11" s="41"/>
      <c r="XEK11" s="41"/>
      <c r="XEL11" s="41"/>
      <c r="XEM11" s="41"/>
      <c r="XEN11" s="41"/>
      <c r="XEO11" s="41"/>
      <c r="XEP11" s="41"/>
      <c r="XEQ11" s="41"/>
      <c r="XER11" s="41"/>
      <c r="XES11" s="41"/>
      <c r="XET11" s="41"/>
      <c r="XEU11" s="41"/>
      <c r="XEV11" s="41"/>
      <c r="XEW11" s="41"/>
      <c r="XEX11" s="41"/>
      <c r="XEY11" s="41"/>
    </row>
    <row r="12" s="23" customFormat="1" ht="27" customHeight="1" spans="1:16379">
      <c r="A12" s="37">
        <v>8</v>
      </c>
      <c r="B12" s="14" t="s">
        <v>52</v>
      </c>
      <c r="C12" s="14" t="s">
        <v>38</v>
      </c>
      <c r="D12" s="14" t="s">
        <v>53</v>
      </c>
      <c r="E12" s="38">
        <v>100</v>
      </c>
      <c r="F12" s="38">
        <v>0</v>
      </c>
      <c r="G12" s="38">
        <f t="shared" si="0"/>
        <v>50</v>
      </c>
      <c r="H12" s="39">
        <v>4</v>
      </c>
      <c r="I12" s="39">
        <v>0</v>
      </c>
      <c r="J12" s="39">
        <f t="shared" si="2"/>
        <v>4</v>
      </c>
      <c r="K12" s="39">
        <v>4</v>
      </c>
      <c r="L12" s="39">
        <v>0</v>
      </c>
      <c r="M12" s="39">
        <f t="shared" si="1"/>
        <v>4</v>
      </c>
      <c r="XEJ12" s="41"/>
      <c r="XEK12" s="41"/>
      <c r="XEL12" s="41"/>
      <c r="XEM12" s="41"/>
      <c r="XEN12" s="41"/>
      <c r="XEO12" s="41"/>
      <c r="XEP12" s="41"/>
      <c r="XEQ12" s="41"/>
      <c r="XER12" s="41"/>
      <c r="XES12" s="41"/>
      <c r="XET12" s="41"/>
      <c r="XEU12" s="41"/>
      <c r="XEV12" s="41"/>
      <c r="XEW12" s="41"/>
      <c r="XEX12" s="41"/>
      <c r="XEY12" s="41"/>
    </row>
    <row r="13" s="23" customFormat="1" ht="27" customHeight="1" spans="1:16379">
      <c r="A13" s="37">
        <v>9</v>
      </c>
      <c r="B13" s="14" t="s">
        <v>54</v>
      </c>
      <c r="C13" s="14" t="s">
        <v>38</v>
      </c>
      <c r="D13" s="14" t="s">
        <v>55</v>
      </c>
      <c r="E13" s="38">
        <v>84</v>
      </c>
      <c r="F13" s="38">
        <v>0</v>
      </c>
      <c r="G13" s="38">
        <f t="shared" si="0"/>
        <v>42</v>
      </c>
      <c r="H13" s="39">
        <v>5</v>
      </c>
      <c r="I13" s="39">
        <v>0</v>
      </c>
      <c r="J13" s="39">
        <f t="shared" si="2"/>
        <v>5</v>
      </c>
      <c r="K13" s="39">
        <v>5</v>
      </c>
      <c r="L13" s="39">
        <v>0</v>
      </c>
      <c r="M13" s="39">
        <f t="shared" si="1"/>
        <v>5</v>
      </c>
      <c r="XEJ13" s="41"/>
      <c r="XEK13" s="41"/>
      <c r="XEL13" s="41"/>
      <c r="XEM13" s="41"/>
      <c r="XEN13" s="41"/>
      <c r="XEO13" s="41"/>
      <c r="XEP13" s="41"/>
      <c r="XEQ13" s="41"/>
      <c r="XER13" s="41"/>
      <c r="XES13" s="41"/>
      <c r="XET13" s="41"/>
      <c r="XEU13" s="41"/>
      <c r="XEV13" s="41"/>
      <c r="XEW13" s="41"/>
      <c r="XEX13" s="41"/>
      <c r="XEY13" s="41"/>
    </row>
    <row r="14" s="23" customFormat="1" ht="27" customHeight="1" spans="1:16379">
      <c r="A14" s="37">
        <v>10</v>
      </c>
      <c r="B14" s="14" t="s">
        <v>56</v>
      </c>
      <c r="C14" s="14" t="s">
        <v>38</v>
      </c>
      <c r="D14" s="14" t="s">
        <v>57</v>
      </c>
      <c r="E14" s="38">
        <v>40</v>
      </c>
      <c r="F14" s="38">
        <v>35</v>
      </c>
      <c r="G14" s="38">
        <f t="shared" si="0"/>
        <v>37.5</v>
      </c>
      <c r="H14" s="39">
        <v>0</v>
      </c>
      <c r="I14" s="39">
        <v>2</v>
      </c>
      <c r="J14" s="39">
        <f t="shared" si="2"/>
        <v>2</v>
      </c>
      <c r="K14" s="39">
        <v>0</v>
      </c>
      <c r="L14" s="39">
        <v>1</v>
      </c>
      <c r="M14" s="39">
        <f t="shared" si="1"/>
        <v>1</v>
      </c>
      <c r="XEJ14" s="41"/>
      <c r="XEK14" s="41"/>
      <c r="XEL14" s="41"/>
      <c r="XEM14" s="41"/>
      <c r="XEN14" s="41"/>
      <c r="XEO14" s="41"/>
      <c r="XEP14" s="41"/>
      <c r="XEQ14" s="41"/>
      <c r="XER14" s="41"/>
      <c r="XES14" s="41"/>
      <c r="XET14" s="41"/>
      <c r="XEU14" s="41"/>
      <c r="XEV14" s="41"/>
      <c r="XEW14" s="41"/>
      <c r="XEX14" s="41"/>
      <c r="XEY14" s="41"/>
    </row>
    <row r="15" s="23" customFormat="1" ht="27" customHeight="1" spans="1:16379">
      <c r="A15" s="37">
        <v>11</v>
      </c>
      <c r="B15" s="14" t="s">
        <v>58</v>
      </c>
      <c r="C15" s="14" t="s">
        <v>38</v>
      </c>
      <c r="D15" s="14" t="s">
        <v>59</v>
      </c>
      <c r="E15" s="38">
        <v>56</v>
      </c>
      <c r="F15" s="38">
        <v>5</v>
      </c>
      <c r="G15" s="38">
        <f t="shared" si="0"/>
        <v>30.5</v>
      </c>
      <c r="H15" s="39">
        <v>3</v>
      </c>
      <c r="I15" s="39">
        <v>2</v>
      </c>
      <c r="J15" s="39">
        <f t="shared" si="2"/>
        <v>5</v>
      </c>
      <c r="K15" s="39">
        <v>3</v>
      </c>
      <c r="L15" s="39">
        <v>1</v>
      </c>
      <c r="M15" s="39">
        <f t="shared" si="1"/>
        <v>4</v>
      </c>
      <c r="XEJ15" s="41"/>
      <c r="XEK15" s="41"/>
      <c r="XEL15" s="41"/>
      <c r="XEM15" s="41"/>
      <c r="XEN15" s="41"/>
      <c r="XEO15" s="41"/>
      <c r="XEP15" s="41"/>
      <c r="XEQ15" s="41"/>
      <c r="XER15" s="41"/>
      <c r="XES15" s="41"/>
      <c r="XET15" s="41"/>
      <c r="XEU15" s="41"/>
      <c r="XEV15" s="41"/>
      <c r="XEW15" s="41"/>
      <c r="XEX15" s="41"/>
      <c r="XEY15" s="41"/>
    </row>
    <row r="16" s="20" customFormat="1" ht="27" customHeight="1" spans="1:13">
      <c r="A16" s="37">
        <v>12</v>
      </c>
      <c r="B16" s="14" t="s">
        <v>60</v>
      </c>
      <c r="C16" s="14" t="s">
        <v>38</v>
      </c>
      <c r="D16" s="14" t="s">
        <v>61</v>
      </c>
      <c r="E16" s="38">
        <v>36</v>
      </c>
      <c r="F16" s="38">
        <v>20</v>
      </c>
      <c r="G16" s="38">
        <f t="shared" si="0"/>
        <v>28</v>
      </c>
      <c r="H16" s="39">
        <v>0</v>
      </c>
      <c r="I16" s="39">
        <v>1</v>
      </c>
      <c r="J16" s="39">
        <f t="shared" si="2"/>
        <v>1</v>
      </c>
      <c r="K16" s="39">
        <v>0</v>
      </c>
      <c r="L16" s="39">
        <v>1</v>
      </c>
      <c r="M16" s="39">
        <f t="shared" si="1"/>
        <v>1</v>
      </c>
    </row>
    <row r="17" s="20" customFormat="1" ht="27" customHeight="1" spans="1:13">
      <c r="A17" s="37">
        <v>13</v>
      </c>
      <c r="B17" s="14" t="s">
        <v>62</v>
      </c>
      <c r="C17" s="14" t="s">
        <v>38</v>
      </c>
      <c r="D17" s="14" t="s">
        <v>63</v>
      </c>
      <c r="E17" s="38">
        <v>48</v>
      </c>
      <c r="F17" s="38">
        <v>0</v>
      </c>
      <c r="G17" s="38">
        <f t="shared" si="0"/>
        <v>24</v>
      </c>
      <c r="H17" s="39">
        <v>0</v>
      </c>
      <c r="I17" s="39">
        <v>1</v>
      </c>
      <c r="J17" s="39">
        <f t="shared" si="2"/>
        <v>1</v>
      </c>
      <c r="K17" s="39">
        <v>0</v>
      </c>
      <c r="L17" s="39">
        <v>1</v>
      </c>
      <c r="M17" s="39">
        <f t="shared" si="1"/>
        <v>1</v>
      </c>
    </row>
    <row r="18" s="20" customFormat="1" ht="27" customHeight="1" spans="1:13">
      <c r="A18" s="37">
        <v>14</v>
      </c>
      <c r="B18" s="14" t="s">
        <v>64</v>
      </c>
      <c r="C18" s="14" t="s">
        <v>38</v>
      </c>
      <c r="D18" s="14" t="s">
        <v>65</v>
      </c>
      <c r="E18" s="38">
        <v>42</v>
      </c>
      <c r="F18" s="38">
        <v>5</v>
      </c>
      <c r="G18" s="38">
        <f t="shared" si="0"/>
        <v>23.5</v>
      </c>
      <c r="H18" s="39">
        <v>1</v>
      </c>
      <c r="I18" s="39">
        <v>1</v>
      </c>
      <c r="J18" s="39">
        <f t="shared" si="2"/>
        <v>2</v>
      </c>
      <c r="K18" s="39">
        <v>1</v>
      </c>
      <c r="L18" s="39">
        <v>1</v>
      </c>
      <c r="M18" s="39">
        <f t="shared" si="1"/>
        <v>2</v>
      </c>
    </row>
    <row r="19" s="20" customFormat="1" ht="27" customHeight="1" spans="1:13">
      <c r="A19" s="37">
        <v>15</v>
      </c>
      <c r="B19" s="14" t="s">
        <v>66</v>
      </c>
      <c r="C19" s="14" t="s">
        <v>38</v>
      </c>
      <c r="D19" s="17" t="s">
        <v>67</v>
      </c>
      <c r="E19" s="38">
        <v>36</v>
      </c>
      <c r="F19" s="38">
        <v>10</v>
      </c>
      <c r="G19" s="38">
        <f t="shared" si="0"/>
        <v>23</v>
      </c>
      <c r="H19" s="39">
        <v>8</v>
      </c>
      <c r="I19" s="39">
        <v>1</v>
      </c>
      <c r="J19" s="39">
        <f t="shared" si="2"/>
        <v>9</v>
      </c>
      <c r="K19" s="39">
        <v>6</v>
      </c>
      <c r="L19" s="39">
        <v>1</v>
      </c>
      <c r="M19" s="39">
        <f t="shared" si="1"/>
        <v>7</v>
      </c>
    </row>
    <row r="20" s="20" customFormat="1" ht="27" customHeight="1" spans="1:13">
      <c r="A20" s="37">
        <v>16</v>
      </c>
      <c r="B20" s="14" t="s">
        <v>68</v>
      </c>
      <c r="C20" s="14" t="s">
        <v>38</v>
      </c>
      <c r="D20" s="14" t="s">
        <v>69</v>
      </c>
      <c r="E20" s="38">
        <v>30</v>
      </c>
      <c r="F20" s="38">
        <v>15</v>
      </c>
      <c r="G20" s="38">
        <f t="shared" si="0"/>
        <v>22.5</v>
      </c>
      <c r="H20" s="39">
        <v>2</v>
      </c>
      <c r="I20" s="39">
        <v>1</v>
      </c>
      <c r="J20" s="39">
        <f t="shared" ref="J20:J25" si="3">H20+I20</f>
        <v>3</v>
      </c>
      <c r="K20" s="39">
        <v>2</v>
      </c>
      <c r="L20" s="39">
        <v>1</v>
      </c>
      <c r="M20" s="39">
        <f t="shared" si="1"/>
        <v>3</v>
      </c>
    </row>
    <row r="21" s="20" customFormat="1" ht="27" customHeight="1" spans="1:13">
      <c r="A21" s="37">
        <v>17</v>
      </c>
      <c r="B21" s="14" t="s">
        <v>70</v>
      </c>
      <c r="C21" s="14" t="s">
        <v>38</v>
      </c>
      <c r="D21" s="14" t="s">
        <v>71</v>
      </c>
      <c r="E21" s="38">
        <v>37</v>
      </c>
      <c r="F21" s="38">
        <v>5</v>
      </c>
      <c r="G21" s="38">
        <f t="shared" si="0"/>
        <v>21</v>
      </c>
      <c r="H21" s="39">
        <v>0</v>
      </c>
      <c r="I21" s="39">
        <v>1</v>
      </c>
      <c r="J21" s="39">
        <f t="shared" si="3"/>
        <v>1</v>
      </c>
      <c r="K21" s="39">
        <v>0</v>
      </c>
      <c r="L21" s="39">
        <v>1</v>
      </c>
      <c r="M21" s="39">
        <f t="shared" si="1"/>
        <v>1</v>
      </c>
    </row>
    <row r="22" s="20" customFormat="1" ht="27" customHeight="1" spans="1:13">
      <c r="A22" s="37">
        <v>18</v>
      </c>
      <c r="B22" s="17" t="s">
        <v>72</v>
      </c>
      <c r="C22" s="14" t="s">
        <v>38</v>
      </c>
      <c r="D22" s="17" t="s">
        <v>73</v>
      </c>
      <c r="E22" s="38">
        <v>38</v>
      </c>
      <c r="F22" s="38">
        <v>0</v>
      </c>
      <c r="G22" s="38">
        <f t="shared" si="0"/>
        <v>19</v>
      </c>
      <c r="H22" s="39">
        <v>6</v>
      </c>
      <c r="I22" s="39">
        <v>1</v>
      </c>
      <c r="J22" s="39">
        <f t="shared" si="3"/>
        <v>7</v>
      </c>
      <c r="K22" s="39">
        <v>6</v>
      </c>
      <c r="L22" s="39">
        <v>1</v>
      </c>
      <c r="M22" s="39">
        <f t="shared" si="1"/>
        <v>7</v>
      </c>
    </row>
    <row r="23" s="20" customFormat="1" ht="27" customHeight="1" spans="1:13">
      <c r="A23" s="37">
        <v>19</v>
      </c>
      <c r="B23" s="14" t="s">
        <v>74</v>
      </c>
      <c r="C23" s="14" t="s">
        <v>38</v>
      </c>
      <c r="D23" s="14" t="s">
        <v>75</v>
      </c>
      <c r="E23" s="38">
        <v>33</v>
      </c>
      <c r="F23" s="38">
        <v>0</v>
      </c>
      <c r="G23" s="38">
        <f t="shared" si="0"/>
        <v>16.5</v>
      </c>
      <c r="H23" s="39">
        <v>0</v>
      </c>
      <c r="I23" s="39">
        <v>2</v>
      </c>
      <c r="J23" s="39">
        <f t="shared" si="3"/>
        <v>2</v>
      </c>
      <c r="K23" s="39">
        <v>0</v>
      </c>
      <c r="L23" s="39">
        <v>1</v>
      </c>
      <c r="M23" s="39">
        <f t="shared" si="1"/>
        <v>1</v>
      </c>
    </row>
    <row r="24" s="20" customFormat="1" ht="27" customHeight="1" spans="1:13">
      <c r="A24" s="37">
        <v>20</v>
      </c>
      <c r="B24" s="14" t="s">
        <v>76</v>
      </c>
      <c r="C24" s="14" t="s">
        <v>38</v>
      </c>
      <c r="D24" s="14" t="s">
        <v>77</v>
      </c>
      <c r="E24" s="38">
        <v>30</v>
      </c>
      <c r="F24" s="38">
        <v>0</v>
      </c>
      <c r="G24" s="38">
        <f t="shared" si="0"/>
        <v>15</v>
      </c>
      <c r="H24" s="39">
        <v>0</v>
      </c>
      <c r="I24" s="39">
        <v>2</v>
      </c>
      <c r="J24" s="39">
        <f t="shared" si="3"/>
        <v>2</v>
      </c>
      <c r="K24" s="39">
        <v>0</v>
      </c>
      <c r="L24" s="39">
        <v>1</v>
      </c>
      <c r="M24" s="39">
        <f t="shared" si="1"/>
        <v>1</v>
      </c>
    </row>
    <row r="25" s="20" customFormat="1" ht="27" customHeight="1" spans="1:13">
      <c r="A25" s="37">
        <v>21</v>
      </c>
      <c r="B25" s="14" t="s">
        <v>78</v>
      </c>
      <c r="C25" s="14" t="s">
        <v>38</v>
      </c>
      <c r="D25" s="14" t="s">
        <v>79</v>
      </c>
      <c r="E25" s="38">
        <v>30</v>
      </c>
      <c r="F25" s="38">
        <v>0</v>
      </c>
      <c r="G25" s="38">
        <f t="shared" si="0"/>
        <v>15</v>
      </c>
      <c r="H25" s="39">
        <v>19</v>
      </c>
      <c r="I25" s="39">
        <v>11</v>
      </c>
      <c r="J25" s="39">
        <f t="shared" si="3"/>
        <v>30</v>
      </c>
      <c r="K25" s="39">
        <v>15</v>
      </c>
      <c r="L25" s="39">
        <v>3</v>
      </c>
      <c r="M25" s="39">
        <f t="shared" si="1"/>
        <v>18</v>
      </c>
    </row>
  </sheetData>
  <sortState ref="A5:M26">
    <sortCondition ref="G5:G26" descending="1"/>
  </sortState>
  <mergeCells count="11">
    <mergeCell ref="A1:B1"/>
    <mergeCell ref="A2:M2"/>
    <mergeCell ref="H3:J3"/>
    <mergeCell ref="K3:M3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4" topLeftCell="A5" activePane="bottomLeft" state="frozen"/>
      <selection/>
      <selection pane="bottomLeft" activeCell="A1" sqref="A1:B1"/>
    </sheetView>
  </sheetViews>
  <sheetFormatPr defaultColWidth="9" defaultRowHeight="13.5"/>
  <cols>
    <col min="1" max="1" width="8.5" style="4" customWidth="1"/>
    <col min="2" max="2" width="13.125" style="4" customWidth="1"/>
    <col min="3" max="3" width="37.625" style="4" customWidth="1"/>
    <col min="4" max="6" width="10.375" style="5" customWidth="1"/>
    <col min="7" max="8" width="9.625" style="5" customWidth="1"/>
    <col min="9" max="9" width="10.875" style="5" customWidth="1"/>
  </cols>
  <sheetData>
    <row r="1" ht="20" customHeight="1" spans="1:2">
      <c r="A1" s="6" t="s">
        <v>0</v>
      </c>
      <c r="B1" s="6"/>
    </row>
    <row r="2" ht="35" customHeight="1" spans="1:9">
      <c r="A2" s="7" t="s">
        <v>80</v>
      </c>
      <c r="B2" s="7"/>
      <c r="C2" s="7"/>
      <c r="D2" s="8"/>
      <c r="E2" s="8"/>
      <c r="F2" s="8"/>
      <c r="G2" s="8"/>
      <c r="H2" s="8"/>
      <c r="I2" s="8"/>
    </row>
    <row r="3" s="1" customFormat="1" ht="27" customHeight="1" spans="1:9">
      <c r="A3" s="9" t="s">
        <v>2</v>
      </c>
      <c r="B3" s="10" t="s">
        <v>81</v>
      </c>
      <c r="C3" s="9" t="s">
        <v>5</v>
      </c>
      <c r="D3" s="11" t="s">
        <v>10</v>
      </c>
      <c r="E3" s="11"/>
      <c r="F3" s="11"/>
      <c r="G3" s="12" t="s">
        <v>11</v>
      </c>
      <c r="H3" s="12"/>
      <c r="I3" s="12"/>
    </row>
    <row r="4" s="2" customFormat="1" ht="26" customHeight="1" spans="1:9">
      <c r="A4" s="9"/>
      <c r="B4" s="13"/>
      <c r="C4" s="9"/>
      <c r="D4" s="11" t="s">
        <v>12</v>
      </c>
      <c r="E4" s="11" t="s">
        <v>13</v>
      </c>
      <c r="F4" s="11" t="s">
        <v>14</v>
      </c>
      <c r="G4" s="12" t="s">
        <v>12</v>
      </c>
      <c r="H4" s="12" t="s">
        <v>13</v>
      </c>
      <c r="I4" s="12" t="s">
        <v>14</v>
      </c>
    </row>
    <row r="5" s="3" customFormat="1" ht="27" customHeight="1" spans="1:9">
      <c r="A5" s="14" t="s">
        <v>82</v>
      </c>
      <c r="B5" s="14" t="s">
        <v>83</v>
      </c>
      <c r="C5" s="14" t="s">
        <v>84</v>
      </c>
      <c r="D5" s="15">
        <v>2</v>
      </c>
      <c r="E5" s="15">
        <v>0</v>
      </c>
      <c r="F5" s="15">
        <f>D5+E5</f>
        <v>2</v>
      </c>
      <c r="G5" s="15">
        <v>2</v>
      </c>
      <c r="H5" s="15">
        <v>0</v>
      </c>
      <c r="I5" s="15">
        <f>G5+H5</f>
        <v>2</v>
      </c>
    </row>
    <row r="6" s="3" customFormat="1" ht="27" customHeight="1" spans="1:9">
      <c r="A6" s="14" t="s">
        <v>85</v>
      </c>
      <c r="B6" s="16">
        <v>20191018</v>
      </c>
      <c r="C6" s="17" t="s">
        <v>86</v>
      </c>
      <c r="D6" s="15">
        <v>1</v>
      </c>
      <c r="E6" s="15">
        <v>1</v>
      </c>
      <c r="F6" s="15">
        <f t="shared" ref="F6:F13" si="0">D6+E6</f>
        <v>2</v>
      </c>
      <c r="G6" s="15">
        <v>1</v>
      </c>
      <c r="H6" s="15">
        <v>1</v>
      </c>
      <c r="I6" s="15">
        <f t="shared" ref="I6:I13" si="1">G6+H6</f>
        <v>2</v>
      </c>
    </row>
    <row r="7" s="1" customFormat="1" ht="27" customHeight="1" spans="1:9">
      <c r="A7" s="14" t="s">
        <v>87</v>
      </c>
      <c r="B7" s="18">
        <v>20200428</v>
      </c>
      <c r="C7" s="14" t="s">
        <v>88</v>
      </c>
      <c r="D7" s="15">
        <v>8</v>
      </c>
      <c r="E7" s="15">
        <v>10</v>
      </c>
      <c r="F7" s="15">
        <f t="shared" si="0"/>
        <v>18</v>
      </c>
      <c r="G7" s="15">
        <v>8</v>
      </c>
      <c r="H7" s="15">
        <v>2</v>
      </c>
      <c r="I7" s="15">
        <f t="shared" si="1"/>
        <v>10</v>
      </c>
    </row>
    <row r="8" s="3" customFormat="1" ht="27" customHeight="1" spans="1:9">
      <c r="A8" s="14" t="s">
        <v>89</v>
      </c>
      <c r="B8" s="16" t="s">
        <v>90</v>
      </c>
      <c r="C8" s="14" t="s">
        <v>91</v>
      </c>
      <c r="D8" s="15">
        <v>1</v>
      </c>
      <c r="E8" s="15">
        <v>0</v>
      </c>
      <c r="F8" s="15">
        <f t="shared" si="0"/>
        <v>1</v>
      </c>
      <c r="G8" s="15">
        <v>1</v>
      </c>
      <c r="H8" s="15">
        <v>0</v>
      </c>
      <c r="I8" s="15">
        <f t="shared" si="1"/>
        <v>1</v>
      </c>
    </row>
    <row r="9" s="3" customFormat="1" ht="27" customHeight="1" spans="1:9">
      <c r="A9" s="14" t="s">
        <v>92</v>
      </c>
      <c r="B9" s="16">
        <v>20200818</v>
      </c>
      <c r="C9" s="14" t="s">
        <v>93</v>
      </c>
      <c r="D9" s="15">
        <v>2</v>
      </c>
      <c r="E9" s="15">
        <v>0</v>
      </c>
      <c r="F9" s="15">
        <f t="shared" si="0"/>
        <v>2</v>
      </c>
      <c r="G9" s="15">
        <v>2</v>
      </c>
      <c r="H9" s="15">
        <v>0</v>
      </c>
      <c r="I9" s="15">
        <f t="shared" si="1"/>
        <v>2</v>
      </c>
    </row>
    <row r="10" s="3" customFormat="1" ht="27" customHeight="1" spans="1:9">
      <c r="A10" s="14" t="s">
        <v>94</v>
      </c>
      <c r="B10" s="16">
        <v>20201026</v>
      </c>
      <c r="C10" s="17" t="s">
        <v>95</v>
      </c>
      <c r="D10" s="15">
        <v>6</v>
      </c>
      <c r="E10" s="15">
        <v>14</v>
      </c>
      <c r="F10" s="15">
        <f t="shared" si="0"/>
        <v>20</v>
      </c>
      <c r="G10" s="15">
        <v>6</v>
      </c>
      <c r="H10" s="15">
        <v>2</v>
      </c>
      <c r="I10" s="15">
        <v>8</v>
      </c>
    </row>
    <row r="11" s="1" customFormat="1" ht="27" customHeight="1" spans="1:9">
      <c r="A11" s="14" t="s">
        <v>96</v>
      </c>
      <c r="B11" s="19" t="s">
        <v>97</v>
      </c>
      <c r="C11" s="14" t="s">
        <v>98</v>
      </c>
      <c r="D11" s="15">
        <v>5</v>
      </c>
      <c r="E11" s="15">
        <v>0</v>
      </c>
      <c r="F11" s="15">
        <f t="shared" si="0"/>
        <v>5</v>
      </c>
      <c r="G11" s="15">
        <v>5</v>
      </c>
      <c r="H11" s="15">
        <v>0</v>
      </c>
      <c r="I11" s="15">
        <f t="shared" si="1"/>
        <v>5</v>
      </c>
    </row>
    <row r="12" s="1" customFormat="1" ht="27" customHeight="1" spans="1:9">
      <c r="A12" s="14" t="s">
        <v>99</v>
      </c>
      <c r="B12" s="19" t="s">
        <v>100</v>
      </c>
      <c r="C12" s="19" t="s">
        <v>101</v>
      </c>
      <c r="D12" s="15">
        <v>2</v>
      </c>
      <c r="E12" s="15">
        <v>1</v>
      </c>
      <c r="F12" s="15">
        <f t="shared" si="0"/>
        <v>3</v>
      </c>
      <c r="G12" s="15">
        <v>2</v>
      </c>
      <c r="H12" s="15">
        <v>1</v>
      </c>
      <c r="I12" s="15">
        <f t="shared" si="1"/>
        <v>3</v>
      </c>
    </row>
    <row r="13" s="1" customFormat="1" ht="27" customHeight="1" spans="1:9">
      <c r="A13" s="14" t="s">
        <v>102</v>
      </c>
      <c r="B13" s="19" t="s">
        <v>100</v>
      </c>
      <c r="C13" s="19" t="s">
        <v>103</v>
      </c>
      <c r="D13" s="15">
        <v>0</v>
      </c>
      <c r="E13" s="15">
        <v>1</v>
      </c>
      <c r="F13" s="15">
        <f t="shared" si="0"/>
        <v>1</v>
      </c>
      <c r="G13" s="15">
        <v>0</v>
      </c>
      <c r="H13" s="15">
        <v>1</v>
      </c>
      <c r="I13" s="15">
        <f t="shared" si="1"/>
        <v>1</v>
      </c>
    </row>
    <row r="14" s="1" customFormat="1" spans="1:9">
      <c r="A14" s="20"/>
      <c r="B14" s="20"/>
      <c r="C14" s="20"/>
      <c r="D14" s="21"/>
      <c r="E14" s="21"/>
      <c r="F14" s="21"/>
      <c r="G14" s="21"/>
      <c r="H14" s="21"/>
      <c r="I14" s="21"/>
    </row>
    <row r="15" s="1" customFormat="1" spans="1:9">
      <c r="A15" s="20"/>
      <c r="B15" s="20"/>
      <c r="C15" s="20"/>
      <c r="D15" s="21"/>
      <c r="E15" s="21"/>
      <c r="F15" s="21"/>
      <c r="G15" s="21"/>
      <c r="H15" s="21"/>
      <c r="I15" s="21"/>
    </row>
  </sheetData>
  <mergeCells count="7">
    <mergeCell ref="A1:B1"/>
    <mergeCell ref="A2:I2"/>
    <mergeCell ref="D3:F3"/>
    <mergeCell ref="G3:I3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I类企（事）业单位</vt:lpstr>
      <vt:lpstr>II类企（事）业单位</vt:lpstr>
      <vt:lpstr>III类企（事）业单位</vt:lpstr>
      <vt:lpstr>招商引资重点企（事）业单位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焦伟娅</dc:creator>
  <cp:lastModifiedBy>英</cp:lastModifiedBy>
  <dcterms:created xsi:type="dcterms:W3CDTF">2016-12-06T01:28:00Z</dcterms:created>
  <cp:lastPrinted>2016-12-06T06:18:00Z</cp:lastPrinted>
  <dcterms:modified xsi:type="dcterms:W3CDTF">2020-11-04T11:53:03Z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