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2" activeTab="2"/>
  </bookViews>
  <sheets>
    <sheet name="Sheet1" sheetId="1" state="hidden" r:id="rId1"/>
    <sheet name="Sheet2" sheetId="2" state="hidden" r:id="rId2"/>
    <sheet name="Sheet3" sheetId="3" r:id="rId3"/>
  </sheets>
  <definedNames>
    <definedName name="_xlnm._FilterDatabase" localSheetId="0" hidden="1">Sheet1!$A$2:$L$186</definedName>
    <definedName name="_xlnm._FilterDatabase" localSheetId="2" hidden="1">Sheet3!$A$4:$D$174</definedName>
    <definedName name="_xlnm.Print_Titles" localSheetId="2">Sheet3!$3:$3</definedName>
  </definedNames>
  <calcPr calcId="144525"/>
</workbook>
</file>

<file path=xl/sharedStrings.xml><?xml version="1.0" encoding="utf-8"?>
<sst xmlns="http://schemas.openxmlformats.org/spreadsheetml/2006/main" count="1101" uniqueCount="421">
  <si>
    <t>序号</t>
  </si>
  <si>
    <t>20+8所属领域</t>
  </si>
  <si>
    <t>单位名称</t>
  </si>
  <si>
    <t>组织机构代码</t>
  </si>
  <si>
    <t>属于“20+8”产业</t>
  </si>
  <si>
    <t>上年度营业收入(万元)</t>
  </si>
  <si>
    <t>上年度营收增速</t>
  </si>
  <si>
    <t>上年度研发投入(万元)</t>
  </si>
  <si>
    <t>上年度研发投入占营收比例</t>
  </si>
  <si>
    <t>拟资助金额（万元）</t>
  </si>
  <si>
    <t>市级</t>
  </si>
  <si>
    <t>区级</t>
  </si>
  <si>
    <t>合计</t>
  </si>
  <si>
    <t>深圳市金石智控股份有限公司</t>
  </si>
  <si>
    <t>智能机器人</t>
  </si>
  <si>
    <t>深圳市京鼎工业技术股份有限公司</t>
  </si>
  <si>
    <t>精密仪器设备</t>
  </si>
  <si>
    <t>深圳市生利科技有限公司</t>
  </si>
  <si>
    <t>新材料</t>
  </si>
  <si>
    <t>深圳市赛德检测技术有限公司</t>
  </si>
  <si>
    <t>现代时尚</t>
  </si>
  <si>
    <t>深圳市美廷理创家居有限公司</t>
  </si>
  <si>
    <t>深圳市宝森照明有限公司</t>
  </si>
  <si>
    <t>半导体与集成电路</t>
  </si>
  <si>
    <t>深圳市精森源科技有限公司</t>
  </si>
  <si>
    <t>深圳市安富诚科技有限公司</t>
  </si>
  <si>
    <t>深圳市立能威微电子有限公司</t>
  </si>
  <si>
    <t>深圳市麦捷微电子科技股份有限公司</t>
  </si>
  <si>
    <t>网络与通信</t>
  </si>
  <si>
    <t>深圳市千禾盛科技有限公司</t>
  </si>
  <si>
    <t>深圳华钛自动化科技有限公司</t>
  </si>
  <si>
    <t>深圳市南方新桥通信设备有限公司</t>
  </si>
  <si>
    <t>达科为(深圳)医疗设备有限公司</t>
  </si>
  <si>
    <t>高端医疗器械</t>
  </si>
  <si>
    <t>深圳市鑫华隆科技有限公司</t>
  </si>
  <si>
    <t>深圳市睿迪医疗器械有限公司</t>
  </si>
  <si>
    <t>深圳市品成电机有限公司</t>
  </si>
  <si>
    <t>拜里斯科技(深圳)有限公司</t>
  </si>
  <si>
    <t>深圳长久康联生物科技有限公司</t>
  </si>
  <si>
    <t>深圳市雅诺讯科技有限公司</t>
  </si>
  <si>
    <t>深圳市龙宇天下科技有限公司</t>
  </si>
  <si>
    <t>软件与信息服务</t>
  </si>
  <si>
    <t>深圳市源泰医疗器械有限公司</t>
  </si>
  <si>
    <t>深圳市诚荣净水科技有限公司</t>
  </si>
  <si>
    <t>安全节能环保</t>
  </si>
  <si>
    <t>深圳市法兰尼净水设备有限公司</t>
  </si>
  <si>
    <t>深圳市诚荣智能科技有限公司</t>
  </si>
  <si>
    <t>深圳市众德祥科技有限公司</t>
  </si>
  <si>
    <t>深圳市精速五金机械有限公司</t>
  </si>
  <si>
    <t>工业母机</t>
  </si>
  <si>
    <t>深圳市泰科实业有限公司</t>
  </si>
  <si>
    <t>深圳市东亿健康服务有限公司</t>
  </si>
  <si>
    <t>生物医药</t>
  </si>
  <si>
    <t>深圳市科源光科技有限公司</t>
  </si>
  <si>
    <t>深圳云疆智造科技有限公司</t>
  </si>
  <si>
    <t>激光与增材制造</t>
  </si>
  <si>
    <t>深圳市博亚电磁科技有限公司</t>
  </si>
  <si>
    <t>康膝生物医疗(深圳)有限公司</t>
  </si>
  <si>
    <t>深圳瑞朗特防爆车辆有限公司</t>
  </si>
  <si>
    <t>深圳唯公生物科技有限公司</t>
  </si>
  <si>
    <t>深圳市泛联科技有限公司</t>
  </si>
  <si>
    <t>深圳砺剑博纳科技有限公司</t>
  </si>
  <si>
    <t>深圳市航声电子科技有限公司</t>
  </si>
  <si>
    <t>智能终端</t>
  </si>
  <si>
    <t>深圳市深创优品智能科技有限公司</t>
  </si>
  <si>
    <t>深圳青铜剑技术有限公司</t>
  </si>
  <si>
    <t>深圳市小信号科技有限公司</t>
  </si>
  <si>
    <t>深圳市沃尔热缩有限公司</t>
  </si>
  <si>
    <t>深圳镭华科技有限公司</t>
  </si>
  <si>
    <t>深圳市德尔电子有限公司</t>
  </si>
  <si>
    <t>深圳中喆海洋科技有限公司</t>
  </si>
  <si>
    <t>海洋产业</t>
  </si>
  <si>
    <t>深圳盛源生物技术有限公司</t>
  </si>
  <si>
    <t>深圳褀氏生物科技有限公司</t>
  </si>
  <si>
    <t>深圳市龙科展电子有限公司</t>
  </si>
  <si>
    <t>慧峰光电(深圳)有限公司</t>
  </si>
  <si>
    <t>深圳市中为通讯技术有限公司</t>
  </si>
  <si>
    <t>深圳市益百通科技有限公司</t>
  </si>
  <si>
    <t>深圳达盟生物科技有限公司</t>
  </si>
  <si>
    <t>深圳协同创新高科技发展有限公司</t>
  </si>
  <si>
    <t>深圳市永迦电子科技有限公司</t>
  </si>
  <si>
    <t>深圳市联赢激光股份有限公司</t>
  </si>
  <si>
    <t>深圳市晶相技术有限公司</t>
  </si>
  <si>
    <t>深圳市永丰盈电子有限公司</t>
  </si>
  <si>
    <t>深圳市欣精艺科技有限公司</t>
  </si>
  <si>
    <t>智能网联汽车</t>
  </si>
  <si>
    <t>深圳市华谊飞虎科技有限公司</t>
  </si>
  <si>
    <t>深圳美格尔生物医疗集团有限公司</t>
  </si>
  <si>
    <t>永进电镀(深圳)有限公司</t>
  </si>
  <si>
    <t>深圳市恒荣晟电子有限公司</t>
  </si>
  <si>
    <t>深圳优迪生物技术有限公司</t>
  </si>
  <si>
    <t>深圳市芯源智能标签有限公司</t>
  </si>
  <si>
    <t>深圳市沃尔电力技术有限公司</t>
  </si>
  <si>
    <t>深圳市皇家金盾智能科技有限公司</t>
  </si>
  <si>
    <t>深圳超然科技股份有限公司</t>
  </si>
  <si>
    <t>昂视智能(深圳)有限公司</t>
  </si>
  <si>
    <t>智能传感器</t>
  </si>
  <si>
    <t>深圳市图微安创科技开发有限公司</t>
  </si>
  <si>
    <t>深圳市佰特富材料科技有限公司</t>
  </si>
  <si>
    <t>深圳海思安生物技术有限公司</t>
  </si>
  <si>
    <t>深圳泰睿仕医疗科技有限公司</t>
  </si>
  <si>
    <t>深圳富德为智能科技有限公司</t>
  </si>
  <si>
    <t>深圳百人科技有限公司</t>
  </si>
  <si>
    <t>深圳迈德瑞纳生物科技有限公司</t>
  </si>
  <si>
    <t>深圳市荣丰自动化设备有限公司</t>
  </si>
  <si>
    <t>深圳市爱比瑞塑胶模具有限公司</t>
  </si>
  <si>
    <t>深圳市先地图像科技有限公司</t>
  </si>
  <si>
    <t>深圳基本半导体有限公司</t>
  </si>
  <si>
    <t>深圳市鹏大光电技术有限公司</t>
  </si>
  <si>
    <t>深圳市华科智能信息有限公司</t>
  </si>
  <si>
    <t>深圳市宏钢机械设备有限公司</t>
  </si>
  <si>
    <t>深圳市嵩鹰科技有限公司</t>
  </si>
  <si>
    <t>深圳汇能生命科技有限公司</t>
  </si>
  <si>
    <t>深圳市利器精工科技有限公司</t>
  </si>
  <si>
    <t>深圳市博远瑞科技有限公司</t>
  </si>
  <si>
    <t>深圳华利达植绒材料有限公司</t>
  </si>
  <si>
    <t>深圳市摩根富旺科技有限公司</t>
  </si>
  <si>
    <t>深圳灵科技术有限公司</t>
  </si>
  <si>
    <t>新能源</t>
  </si>
  <si>
    <t>深圳恒泰克科技有限公司</t>
  </si>
  <si>
    <t>深圳市联合智能卡有限公司</t>
  </si>
  <si>
    <t>睿迪生物科技(深圳)有限公司</t>
  </si>
  <si>
    <t>大健康</t>
  </si>
  <si>
    <t>深圳市均特利科技有限公司</t>
  </si>
  <si>
    <t>深圳市亿天诚激光科技有限公司</t>
  </si>
  <si>
    <t>深圳市智恩芯电子科技有限公司</t>
  </si>
  <si>
    <t>深圳市晶冠宇触控科技有限公司</t>
  </si>
  <si>
    <t>超高清视频显示</t>
  </si>
  <si>
    <t>深圳市佳豪晨科技有限公司</t>
  </si>
  <si>
    <t>深圳市嘉丰达科技有限公司</t>
  </si>
  <si>
    <t>健康元海滨药业有限公司</t>
  </si>
  <si>
    <t>深圳市百合隆工艺制品有限公司</t>
  </si>
  <si>
    <t>深圳市国力软件有限公司</t>
  </si>
  <si>
    <t>深圳市民润环保科技有限公司</t>
  </si>
  <si>
    <t>深圳市谦泽豪科技有限公司</t>
  </si>
  <si>
    <t>深圳市鑫镭创科自动化科技有限公司</t>
  </si>
  <si>
    <t>深圳市麦积电子科技有限公司</t>
  </si>
  <si>
    <t>深圳市凯格玛电器实业有限公司</t>
  </si>
  <si>
    <t>深圳市同源生物医疗科技有限公司</t>
  </si>
  <si>
    <t>深圳市本征方程石墨烯技术股份有限公司</t>
  </si>
  <si>
    <t>为泰医疗器械(深圳)有限公司</t>
  </si>
  <si>
    <t>深圳市荣辉铜铝材料有限公司</t>
  </si>
  <si>
    <t>深圳市中奇创享照明科技有限公司</t>
  </si>
  <si>
    <t>深圳市星科微数码科技集团有限公司</t>
  </si>
  <si>
    <t>盈锋志诚嘉精密五金(深圳)有限公司</t>
  </si>
  <si>
    <t>深圳市芯思微生物科技有限公司</t>
  </si>
  <si>
    <t>深圳市新沧海机械有限公司</t>
  </si>
  <si>
    <t>深圳瑞格泰科医疗科技有限公司</t>
  </si>
  <si>
    <t>深圳市朴瑞生物科技有限公司</t>
  </si>
  <si>
    <t>深圳市兴宏顺科技有限公司</t>
  </si>
  <si>
    <t>深圳格芯集成电路装备有限公司</t>
  </si>
  <si>
    <t>深圳市安吉斯生物科技有限公司</t>
  </si>
  <si>
    <t>深圳市双元科技有限公司</t>
  </si>
  <si>
    <t>深圳市拉普拉斯能源技术有限公司</t>
  </si>
  <si>
    <t>深圳德睿生物科技有限公司</t>
  </si>
  <si>
    <t>深圳市浩能科技有限公司</t>
  </si>
  <si>
    <t>深圳讯丰通医疗股份有限公司</t>
  </si>
  <si>
    <t>深圳市金迈能科技有限公司</t>
  </si>
  <si>
    <t>深圳市康泰健牙科器材有限公司</t>
  </si>
  <si>
    <t>深圳市深思泰电子科技有限公司</t>
  </si>
  <si>
    <t>深圳市信立泰生物医疗工程有限公司</t>
  </si>
  <si>
    <t>深圳市鑫卡立方智能科技有限公司</t>
  </si>
  <si>
    <t>深圳科莱富健康科技有限公司</t>
  </si>
  <si>
    <t>深圳瑞景上光电有限公司</t>
  </si>
  <si>
    <t>深圳市鑫坪实业有限公司</t>
  </si>
  <si>
    <t>深圳天辰医疗科技有限公司</t>
  </si>
  <si>
    <t>深圳市广域鹏翔研究开发有限公司</t>
  </si>
  <si>
    <t>深地深海</t>
  </si>
  <si>
    <t>经方精密医疗(深圳)有限公司</t>
  </si>
  <si>
    <t>深圳市安博瑞新材料科技有限公司</t>
  </si>
  <si>
    <t>深圳市尚水智能设备有限公司</t>
  </si>
  <si>
    <t>深圳市博盛医疗科技有限公司</t>
  </si>
  <si>
    <t>深圳市雅为泓源生物科技有限公司</t>
  </si>
  <si>
    <t>深圳市赛迈特新材料有限公司</t>
  </si>
  <si>
    <t>深圳金山电池有限公司</t>
  </si>
  <si>
    <t>深圳市晶泓科技有限公司</t>
  </si>
  <si>
    <t>安镁金属制品(深圳)有限公司</t>
  </si>
  <si>
    <t>深圳市鑫达辉软性电路科技有限公司</t>
  </si>
  <si>
    <t>深圳市驭能科技有限公司</t>
  </si>
  <si>
    <t>深圳爱生再生医学科技有限公司</t>
  </si>
  <si>
    <t>密尔医疗科技(深圳)有限公司</t>
  </si>
  <si>
    <t>深圳理邦智慧健康发展有限公司</t>
  </si>
  <si>
    <t>深圳市海文生物科技有限公司</t>
  </si>
  <si>
    <t>深圳市特思路精密科技有限公司</t>
  </si>
  <si>
    <t>深圳市健翔生物制药有限公司</t>
  </si>
  <si>
    <t>科睿驰(深圳)医疗科技发展有限公司</t>
  </si>
  <si>
    <t>深圳市盛波尔生命科学技术有限责任公司</t>
  </si>
  <si>
    <t>深圳杰微芯片科技有限公司</t>
  </si>
  <si>
    <t>钛克菲斯智能科技(深圳)有限公司</t>
  </si>
  <si>
    <t>雷文斯(深圳)科技有限公司</t>
  </si>
  <si>
    <t>深圳市天麟精密模具有限公司</t>
  </si>
  <si>
    <t>京美德(深圳)医疗科技有限公司</t>
  </si>
  <si>
    <t>深圳市泽辉医疗技术有限公司</t>
  </si>
  <si>
    <t>深圳华鹊景医疗科技有限公司</t>
  </si>
  <si>
    <t>深圳多特医疗技术有限公司</t>
  </si>
  <si>
    <t>广东德匠医疗用品有限公司</t>
  </si>
  <si>
    <t>深圳市福智创联科技有限公司</t>
  </si>
  <si>
    <t>深圳天华机器设备有限公司</t>
  </si>
  <si>
    <t>深圳市阿尔法特网络环境有限公司</t>
  </si>
  <si>
    <t>深圳吉因加医学检验实验室</t>
  </si>
  <si>
    <t>深圳友赞医疗科技有限公司</t>
  </si>
  <si>
    <t>深圳市苇渡智能科技有限公司</t>
  </si>
  <si>
    <t>深圳市华先医药科技有限公司</t>
  </si>
  <si>
    <t>深圳菲思伦科技有限公司</t>
  </si>
  <si>
    <t>海格德生物科技(深圳)有限公司</t>
  </si>
  <si>
    <t>深圳市健元医药科技有限公司</t>
  </si>
  <si>
    <t>深圳市曼恩斯特科技股份有限公司</t>
  </si>
  <si>
    <t>深圳市鹏塑科技发展有限公司</t>
  </si>
  <si>
    <t>深圳市本特利科技有限公司</t>
  </si>
  <si>
    <t>深圳玉汝成口腔材料有限公司</t>
  </si>
  <si>
    <t>深圳市中昌检测技术有限公司</t>
  </si>
  <si>
    <t>深圳市康瑞通精密仪器有限公司</t>
  </si>
  <si>
    <t>深圳市俱进纸品包装有限公司</t>
  </si>
  <si>
    <t>数字创意</t>
  </si>
  <si>
    <t>深圳市新嘉拓自动化技术有限公司</t>
  </si>
  <si>
    <t>深圳市迪克曼科技开发有限公司</t>
  </si>
  <si>
    <t>深圳麦科田生命科学有限公司</t>
  </si>
  <si>
    <t>属于“20+8”战略性</t>
  </si>
  <si>
    <t>上年度研发投入</t>
  </si>
  <si>
    <t>上年度营业收入</t>
  </si>
  <si>
    <t>前年度营业收入</t>
  </si>
  <si>
    <t>上年度研发投入占营收不低于5%</t>
  </si>
  <si>
    <t>营收增速不低于20%</t>
  </si>
  <si>
    <t>新材料产业集群</t>
  </si>
  <si>
    <t>现代时尚产业集群</t>
  </si>
  <si>
    <t>半导体与集成电路产业集群</t>
  </si>
  <si>
    <t>网络与通信产业集群</t>
  </si>
  <si>
    <t>精密仪器设备产业集群</t>
  </si>
  <si>
    <t>高端医疗器械产业集群</t>
  </si>
  <si>
    <t>软件和信息服务</t>
  </si>
  <si>
    <t>安全节能环保产业集群</t>
  </si>
  <si>
    <t>安全节能环保产业</t>
  </si>
  <si>
    <t>工业母机产业集群</t>
  </si>
  <si>
    <t>生物医药产业集群</t>
  </si>
  <si>
    <t>激光与增材制造产业集群</t>
  </si>
  <si>
    <t>智能机器人产业</t>
  </si>
  <si>
    <t>软件与信息服务产业集群</t>
  </si>
  <si>
    <t>智能终端产业集群</t>
  </si>
  <si>
    <t>智能终端产业</t>
  </si>
  <si>
    <t>未填写</t>
  </si>
  <si>
    <t>海洋产业集群</t>
  </si>
  <si>
    <t>填写不符</t>
  </si>
  <si>
    <t>生物医药与健康</t>
  </si>
  <si>
    <t>高端装备制造业</t>
  </si>
  <si>
    <t>智能网联汽车产业集群</t>
  </si>
  <si>
    <t>新材料产业</t>
  </si>
  <si>
    <t>精密仪器设备、安全节能环保</t>
  </si>
  <si>
    <t>数字创意产业集群</t>
  </si>
  <si>
    <t>附件</t>
  </si>
  <si>
    <t>2022年度深圳高新区发展专项计划科技企业培育项目（坪山园区）拟资助名单</t>
  </si>
  <si>
    <t>拟资助金额
（万元）</t>
  </si>
  <si>
    <t>91440300766372713X</t>
  </si>
  <si>
    <t>91440300558657378W</t>
  </si>
  <si>
    <t>914403007576116206</t>
  </si>
  <si>
    <t>91440300MA5FU94N1R</t>
  </si>
  <si>
    <t>91440300MA5FD7XF2Q</t>
  </si>
  <si>
    <t>91440300781363479A</t>
  </si>
  <si>
    <t>91440300MA5FG92L6N</t>
  </si>
  <si>
    <t>914403003197225900</t>
  </si>
  <si>
    <t>91440300580074160N</t>
  </si>
  <si>
    <t>9144030034969261X1</t>
  </si>
  <si>
    <t>91440300MA5FRJ1EXQ</t>
  </si>
  <si>
    <t>91440300665875207X</t>
  </si>
  <si>
    <t>91440300MA5ELX3J8D</t>
  </si>
  <si>
    <t>914403003578822531</t>
  </si>
  <si>
    <t>914403007542885575</t>
  </si>
  <si>
    <t>91440300MA5EHK2E3L</t>
  </si>
  <si>
    <t>91440300088717515R</t>
  </si>
  <si>
    <t>914403005571513755</t>
  </si>
  <si>
    <t>91440300319633985H</t>
  </si>
  <si>
    <t>91440300MA5DD26K6D</t>
  </si>
  <si>
    <t>91440300MA5GBNCE4W</t>
  </si>
  <si>
    <t>91440300MA5DC95K39</t>
  </si>
  <si>
    <t>91440300305827527A</t>
  </si>
  <si>
    <t>91440300MA5FRBR41D</t>
  </si>
  <si>
    <t>91440300685366223A</t>
  </si>
  <si>
    <t>91440300791712898E</t>
  </si>
  <si>
    <t>91440300342661888Q</t>
  </si>
  <si>
    <t>9144030058156388XE</t>
  </si>
  <si>
    <t>914403005538614091</t>
  </si>
  <si>
    <t>9144030034991805X8</t>
  </si>
  <si>
    <t>91440300668527750C</t>
  </si>
  <si>
    <t>91440300MA5F86W38B</t>
  </si>
  <si>
    <t>91440300MA5EHH8177</t>
  </si>
  <si>
    <t>91440300MA5DHFAB5M</t>
  </si>
  <si>
    <t>91440300055100850W</t>
  </si>
  <si>
    <t>91440300693966253J</t>
  </si>
  <si>
    <t>91440300349773735Q</t>
  </si>
  <si>
    <t>91440300MA5EC3LG7Y</t>
  </si>
  <si>
    <t>91440300MA5FPNQ71T</t>
  </si>
  <si>
    <t>91440300MA5FP0006U</t>
  </si>
  <si>
    <t>91440300576371437F</t>
  </si>
  <si>
    <t>91440300349617791E</t>
  </si>
  <si>
    <t>91440300562751690B</t>
  </si>
  <si>
    <t>914403005990856446</t>
  </si>
  <si>
    <t>914403006718835022</t>
  </si>
  <si>
    <t>91440300MA5ENU8150</t>
  </si>
  <si>
    <t>91440300MA5EJNPE9U</t>
  </si>
  <si>
    <t>914403005867118374</t>
  </si>
  <si>
    <t>91440300678585751H</t>
  </si>
  <si>
    <t>91440300077541809L</t>
  </si>
  <si>
    <t>91440300683792843N</t>
  </si>
  <si>
    <t>91440300568515074H</t>
  </si>
  <si>
    <t>91440300582722985Y</t>
  </si>
  <si>
    <t>91440300MA5F7CRM2X</t>
  </si>
  <si>
    <t>91440300576382638W</t>
  </si>
  <si>
    <t>91440300319322693L</t>
  </si>
  <si>
    <t>91440300MA5DRHAJ0R</t>
  </si>
  <si>
    <t>914403000654991050</t>
  </si>
  <si>
    <t>914403007504654211</t>
  </si>
  <si>
    <t>91440300358263788E</t>
  </si>
  <si>
    <t>91440300MA5FDPXA01</t>
  </si>
  <si>
    <t>91440300MA5FP0508E</t>
  </si>
  <si>
    <t>91440300779880020Q</t>
  </si>
  <si>
    <t>91440300349916732U</t>
  </si>
  <si>
    <t>91440300057857291R</t>
  </si>
  <si>
    <t>914403007362785236</t>
  </si>
  <si>
    <t>91440300088291710B</t>
  </si>
  <si>
    <t>914403003597333153</t>
  </si>
  <si>
    <t>91440300051503193R</t>
  </si>
  <si>
    <t>914403005747508041</t>
  </si>
  <si>
    <t>91440300570017525X</t>
  </si>
  <si>
    <t>914403005891815369</t>
  </si>
  <si>
    <t>91440300051544438A</t>
  </si>
  <si>
    <t>914403000527660592</t>
  </si>
  <si>
    <t>91440300683777977G</t>
  </si>
  <si>
    <t>91440300063861123Q</t>
  </si>
  <si>
    <t>9144030077031484X4</t>
  </si>
  <si>
    <t>91440300MA5DK9WR6H</t>
  </si>
  <si>
    <t>91440300695576136X</t>
  </si>
  <si>
    <t>91440300767554631E</t>
  </si>
  <si>
    <t>91440300053992584P</t>
  </si>
  <si>
    <t>91440300665893544T</t>
  </si>
  <si>
    <t>914403003195289154</t>
  </si>
  <si>
    <t>9144030008791025XK</t>
  </si>
  <si>
    <t>91440300597790374H</t>
  </si>
  <si>
    <t>91440300674824428C</t>
  </si>
  <si>
    <t>91440300MA5F93GC7F</t>
  </si>
  <si>
    <t>914403006853543377</t>
  </si>
  <si>
    <t>91440300MA5DNM6F42</t>
  </si>
  <si>
    <t>91440300349809056X</t>
  </si>
  <si>
    <t>91440300359769297E</t>
  </si>
  <si>
    <t>91440300058977586H</t>
  </si>
  <si>
    <t>91440300746609656M</t>
  </si>
  <si>
    <t>91440300573127148F</t>
  </si>
  <si>
    <t>91440300573147114F</t>
  </si>
  <si>
    <t>91440300398599331F</t>
  </si>
  <si>
    <t>914403005990962980</t>
  </si>
  <si>
    <t>91440300755661050H</t>
  </si>
  <si>
    <t>91440300MA5EXKJ47E</t>
  </si>
  <si>
    <t>91440300MA5FATL15J</t>
  </si>
  <si>
    <t>91440300577678932W</t>
  </si>
  <si>
    <t>91440300564226080L</t>
  </si>
  <si>
    <t>914403005731250540</t>
  </si>
  <si>
    <t>914403007787842483</t>
  </si>
  <si>
    <t>914403003564489496</t>
  </si>
  <si>
    <t>91440300797997388D</t>
  </si>
  <si>
    <t>91440300559872627C</t>
  </si>
  <si>
    <t>91440300MA5DN8NE64</t>
  </si>
  <si>
    <t>91440300MA5DNUBA7X</t>
  </si>
  <si>
    <t>914403007727289585</t>
  </si>
  <si>
    <t>91440300MA5DMWMT27</t>
  </si>
  <si>
    <t>91440300359685384R</t>
  </si>
  <si>
    <t>91440300050493499A</t>
  </si>
  <si>
    <t>914403003599600674</t>
  </si>
  <si>
    <t>9144030031973038XN</t>
  </si>
  <si>
    <t>91440300MA5FHJX631</t>
  </si>
  <si>
    <t>914403005503063622</t>
  </si>
  <si>
    <t>91440300MA5EKNA554</t>
  </si>
  <si>
    <t>91440300MA5FATQ09L</t>
  </si>
  <si>
    <t>91440300MA5F1W31X5</t>
  </si>
  <si>
    <t>91440300MA5GCPBM4D</t>
  </si>
  <si>
    <t>91440300MA5DFC619U</t>
  </si>
  <si>
    <t>91440300MA5F2DDH8Q</t>
  </si>
  <si>
    <t>91440300MA5DGHUA4Q</t>
  </si>
  <si>
    <t>91440300MA5FNGKA84</t>
  </si>
  <si>
    <t>914403007966467976</t>
  </si>
  <si>
    <t>91440300MA5FL3BM22</t>
  </si>
  <si>
    <t>914403003195527206</t>
  </si>
  <si>
    <t>914403007247175848</t>
  </si>
  <si>
    <t>9144030074885302XL</t>
  </si>
  <si>
    <t>91440300685362564M</t>
  </si>
  <si>
    <t>91440300MA5F65U90C</t>
  </si>
  <si>
    <t>91440300075817883R</t>
  </si>
  <si>
    <t>91440300MA5EKAXD15</t>
  </si>
  <si>
    <t>91440300MA5FX9D23X</t>
  </si>
  <si>
    <t>91440300MA5FD6YY1K</t>
  </si>
  <si>
    <t>91440300MA5FB84J2M</t>
  </si>
  <si>
    <t>91440300MA5G2CPH2A</t>
  </si>
  <si>
    <t>914403000780373486</t>
  </si>
  <si>
    <t>91440300MA5EXGLQ9Y</t>
  </si>
  <si>
    <t>91440300578817228C</t>
  </si>
  <si>
    <t>91440300MA5F428593</t>
  </si>
  <si>
    <t>914403000780356413</t>
  </si>
  <si>
    <t>91440300MA5DJU1J58</t>
  </si>
  <si>
    <t>91440300MA5F0FLUXT</t>
  </si>
  <si>
    <t>91440300MA5DAX7X7C</t>
  </si>
  <si>
    <t>91440300MA5DP0MD0Q</t>
  </si>
  <si>
    <t>91440300MA5F3E0040</t>
  </si>
  <si>
    <t>91440300MA5FK8TK97</t>
  </si>
  <si>
    <t>91440300MA5G0FRT0Y</t>
  </si>
  <si>
    <t>91440300MA5EMB7P8Y</t>
  </si>
  <si>
    <t>91440300MA5FBT316W</t>
  </si>
  <si>
    <t>91440300MA5DJL3C6X</t>
  </si>
  <si>
    <t>91440300MA5ELB6B1F</t>
  </si>
  <si>
    <t>91440300MA5FG3AP3J</t>
  </si>
  <si>
    <t>91440300062730922U</t>
  </si>
  <si>
    <t>9144030035002538xh</t>
  </si>
  <si>
    <t>9144030008597687X5</t>
  </si>
  <si>
    <t>91440300MA5EH52F07</t>
  </si>
  <si>
    <t>91440300MA5FP2490P</t>
  </si>
  <si>
    <t>91440300MA5FM7D019</t>
  </si>
  <si>
    <t>91440300359540089J</t>
  </si>
  <si>
    <t>91440300077516830Q</t>
  </si>
  <si>
    <t>91440300687568574K</t>
  </si>
  <si>
    <t>914403005719940459</t>
  </si>
  <si>
    <t>91440300MA5EFB9X82</t>
  </si>
  <si>
    <t>91440300MA5F7PMW8G</t>
  </si>
  <si>
    <t>91440300MA5FJY9540</t>
  </si>
  <si>
    <t>91440300MA5F5CB34J</t>
  </si>
  <si>
    <t>91440300MA5FKAJA9Y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</si>
</sst>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.5"/>
      <color rgb="FF333333"/>
      <name val="Helvetica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26" borderId="8" applyNumberFormat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1" fillId="27" borderId="9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24" borderId="7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24" borderId="9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0" fillId="8" borderId="6" applyNumberFormat="false" applyFont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1" fontId="2" fillId="0" borderId="1" xfId="0" applyNumberFormat="true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left" vertical="center"/>
    </xf>
    <xf numFmtId="0" fontId="4" fillId="0" borderId="1" xfId="0" applyFont="true" applyFill="true" applyBorder="true" applyAlignment="true">
      <alignment horizontal="center" vertical="center"/>
    </xf>
    <xf numFmtId="0" fontId="0" fillId="0" borderId="1" xfId="32" applyNumberFormat="true" applyBorder="true" applyAlignment="true">
      <alignment horizontal="center" vertical="center"/>
    </xf>
    <xf numFmtId="0" fontId="0" fillId="0" borderId="1" xfId="0" applyNumberFormat="true" applyBorder="true" applyAlignment="true">
      <alignment horizontal="center" vertical="center"/>
    </xf>
    <xf numFmtId="0" fontId="2" fillId="0" borderId="1" xfId="0" applyNumberFormat="true" applyFont="true" applyBorder="true" applyAlignment="true">
      <alignment horizontal="center" vertical="center"/>
    </xf>
    <xf numFmtId="0" fontId="0" fillId="0" borderId="0" xfId="0" applyFont="true" applyFill="true" applyAlignment="true">
      <alignment vertical="center"/>
    </xf>
    <xf numFmtId="43" fontId="0" fillId="0" borderId="0" xfId="0" applyNumberFormat="true" applyFont="true" applyFill="true" applyAlignment="true">
      <alignment vertical="center"/>
    </xf>
    <xf numFmtId="0" fontId="0" fillId="0" borderId="1" xfId="0" applyFont="true" applyFill="true" applyBorder="true" applyAlignment="true">
      <alignment horizontal="center" vertical="center" wrapText="true"/>
    </xf>
    <xf numFmtId="43" fontId="0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vertical="center"/>
    </xf>
    <xf numFmtId="43" fontId="0" fillId="0" borderId="1" xfId="0" applyNumberFormat="true" applyFont="true" applyFill="true" applyBorder="true" applyAlignment="true">
      <alignment vertical="center"/>
    </xf>
    <xf numFmtId="0" fontId="4" fillId="0" borderId="1" xfId="0" applyFont="true" applyFill="true" applyBorder="true" applyAlignment="true">
      <alignment vertical="center"/>
    </xf>
    <xf numFmtId="10" fontId="0" fillId="0" borderId="1" xfId="0" applyNumberFormat="true" applyFont="true" applyFill="true" applyBorder="true" applyAlignment="true">
      <alignment vertical="center"/>
    </xf>
    <xf numFmtId="43" fontId="0" fillId="0" borderId="1" xfId="32" applyNumberFormat="true" applyBorder="true">
      <alignment vertical="center"/>
    </xf>
    <xf numFmtId="0" fontId="4" fillId="2" borderId="1" xfId="0" applyFont="true" applyFill="true" applyBorder="true" applyAlignment="true">
      <alignment vertical="center"/>
    </xf>
    <xf numFmtId="10" fontId="0" fillId="2" borderId="1" xfId="0" applyNumberFormat="true" applyFont="true" applyFill="true" applyBorder="true" applyAlignment="true">
      <alignment vertical="center"/>
    </xf>
    <xf numFmtId="43" fontId="0" fillId="2" borderId="1" xfId="0" applyNumberFormat="true" applyFont="true" applyFill="true" applyBorder="true" applyAlignment="true">
      <alignment vertical="center"/>
    </xf>
    <xf numFmtId="43" fontId="5" fillId="0" borderId="1" xfId="32" applyNumberFormat="true" applyFont="true" applyBorder="true">
      <alignment vertical="center"/>
    </xf>
    <xf numFmtId="43" fontId="5" fillId="0" borderId="1" xfId="0" applyNumberFormat="true" applyFont="true" applyFill="true" applyBorder="true" applyAlignment="true">
      <alignment vertical="center"/>
    </xf>
    <xf numFmtId="0" fontId="0" fillId="0" borderId="0" xfId="0" applyFont="true" applyFill="true" applyAlignment="true">
      <alignment horizontal="center" vertical="center"/>
    </xf>
    <xf numFmtId="43" fontId="0" fillId="0" borderId="0" xfId="0" applyNumberFormat="true" applyFont="true" applyFill="true" applyAlignment="true">
      <alignment horizontal="center" vertical="center"/>
    </xf>
    <xf numFmtId="0" fontId="0" fillId="0" borderId="0" xfId="0" applyNumberFormat="true" applyFont="true" applyFill="true" applyAlignment="true">
      <alignment horizontal="center" vertical="center"/>
    </xf>
    <xf numFmtId="41" fontId="0" fillId="0" borderId="0" xfId="0" applyNumberFormat="true" applyAlignment="true">
      <alignment horizontal="center" vertical="center"/>
    </xf>
    <xf numFmtId="0" fontId="0" fillId="0" borderId="2" xfId="0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0" fillId="2" borderId="1" xfId="0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0" fillId="0" borderId="1" xfId="0" applyNumberFormat="true" applyFont="true" applyFill="true" applyBorder="true" applyAlignment="true">
      <alignment horizontal="center" vertical="center" wrapText="true"/>
    </xf>
    <xf numFmtId="10" fontId="0" fillId="0" borderId="1" xfId="0" applyNumberFormat="true" applyFont="true" applyFill="true" applyBorder="true" applyAlignment="true">
      <alignment horizontal="center" vertical="center"/>
    </xf>
    <xf numFmtId="43" fontId="0" fillId="0" borderId="1" xfId="32" applyNumberFormat="true" applyBorder="true" applyAlignment="true">
      <alignment horizontal="center" vertical="center"/>
    </xf>
    <xf numFmtId="0" fontId="0" fillId="0" borderId="1" xfId="0" applyNumberFormat="true" applyFont="true" applyFill="true" applyBorder="true" applyAlignment="true">
      <alignment horizontal="center" vertical="center"/>
    </xf>
    <xf numFmtId="10" fontId="0" fillId="2" borderId="1" xfId="0" applyNumberFormat="true" applyFont="true" applyFill="true" applyBorder="true" applyAlignment="true">
      <alignment horizontal="center" vertical="center"/>
    </xf>
    <xf numFmtId="43" fontId="0" fillId="2" borderId="1" xfId="32" applyNumberFormat="true" applyFill="true" applyBorder="true" applyAlignment="true">
      <alignment horizontal="center" vertical="center"/>
    </xf>
    <xf numFmtId="0" fontId="0" fillId="2" borderId="1" xfId="0" applyNumberFormat="true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41" fontId="0" fillId="0" borderId="1" xfId="0" applyNumberFormat="true" applyBorder="true" applyAlignment="true">
      <alignment horizontal="center" vertical="center"/>
    </xf>
    <xf numFmtId="41" fontId="0" fillId="0" borderId="1" xfId="32" applyNumberFormat="true" applyBorder="true" applyAlignment="true">
      <alignment horizontal="center" vertical="center"/>
    </xf>
    <xf numFmtId="41" fontId="0" fillId="2" borderId="1" xfId="0" applyNumberFormat="true" applyFill="true" applyBorder="true" applyAlignment="true">
      <alignment horizontal="center" vertical="center"/>
    </xf>
    <xf numFmtId="0" fontId="6" fillId="0" borderId="0" xfId="0" applyFont="true">
      <alignment vertical="center"/>
    </xf>
    <xf numFmtId="0" fontId="0" fillId="0" borderId="1" xfId="0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6"/>
  <sheetViews>
    <sheetView zoomScale="115" zoomScaleNormal="115" topLeftCell="C166" workbookViewId="0">
      <selection activeCell="L186" sqref="A186:L186"/>
    </sheetView>
  </sheetViews>
  <sheetFormatPr defaultColWidth="16.425" defaultRowHeight="13.5"/>
  <cols>
    <col min="1" max="1" width="8.00833333333333" style="1" customWidth="true"/>
    <col min="2" max="2" width="15.9416666666667" style="1" customWidth="true"/>
    <col min="3" max="4" width="33.9083333333333" style="29" customWidth="true"/>
    <col min="5" max="5" width="19.9" style="29" customWidth="true"/>
    <col min="6" max="6" width="16.425" style="30" customWidth="true"/>
    <col min="7" max="7" width="16.425" style="31" customWidth="true"/>
    <col min="8" max="8" width="16.425" style="30" customWidth="true"/>
    <col min="9" max="9" width="16.425" style="31" customWidth="true"/>
    <col min="10" max="12" width="9.65833333333333" style="32" customWidth="true"/>
    <col min="13" max="16384" width="16.425" style="1" customWidth="true"/>
  </cols>
  <sheetData>
    <row r="1" ht="15" customHeight="true" spans="1:12">
      <c r="A1" s="9" t="s">
        <v>0</v>
      </c>
      <c r="B1" s="33" t="s">
        <v>1</v>
      </c>
      <c r="C1" s="34" t="s">
        <v>2</v>
      </c>
      <c r="D1" s="35" t="s">
        <v>3</v>
      </c>
      <c r="E1" s="17" t="s">
        <v>4</v>
      </c>
      <c r="F1" s="18" t="s">
        <v>5</v>
      </c>
      <c r="G1" s="40" t="s">
        <v>6</v>
      </c>
      <c r="H1" s="18" t="s">
        <v>7</v>
      </c>
      <c r="I1" s="40" t="s">
        <v>8</v>
      </c>
      <c r="J1" s="48" t="s">
        <v>9</v>
      </c>
      <c r="K1" s="48"/>
      <c r="L1" s="48"/>
    </row>
    <row r="2" spans="1:12">
      <c r="A2" s="9"/>
      <c r="B2" s="36"/>
      <c r="C2" s="34"/>
      <c r="D2" s="37"/>
      <c r="E2" s="17"/>
      <c r="F2" s="18"/>
      <c r="G2" s="40"/>
      <c r="H2" s="18"/>
      <c r="I2" s="40"/>
      <c r="J2" s="48" t="s">
        <v>10</v>
      </c>
      <c r="K2" s="48" t="s">
        <v>11</v>
      </c>
      <c r="L2" s="48" t="s">
        <v>12</v>
      </c>
    </row>
    <row r="3" spans="1:12">
      <c r="A3" s="9">
        <v>1</v>
      </c>
      <c r="B3" s="9"/>
      <c r="C3" s="11" t="s">
        <v>13</v>
      </c>
      <c r="D3" s="11"/>
      <c r="E3" s="41" t="s">
        <v>14</v>
      </c>
      <c r="F3" s="42">
        <v>523.727411</v>
      </c>
      <c r="G3" s="43">
        <v>3.58371356239091</v>
      </c>
      <c r="H3" s="42">
        <v>216.599761</v>
      </c>
      <c r="I3" s="43">
        <v>0.41357346675139</v>
      </c>
      <c r="J3" s="48">
        <f>IF(0.2&lt;I3,20,10)</f>
        <v>20</v>
      </c>
      <c r="K3" s="48">
        <f>J3*0.5</f>
        <v>10</v>
      </c>
      <c r="L3" s="48">
        <f>J3+K3</f>
        <v>30</v>
      </c>
    </row>
    <row r="4" spans="1:12">
      <c r="A4" s="9">
        <v>2</v>
      </c>
      <c r="B4" s="9"/>
      <c r="C4" s="11" t="s">
        <v>15</v>
      </c>
      <c r="D4" s="11"/>
      <c r="E4" s="41" t="s">
        <v>16</v>
      </c>
      <c r="F4" s="42">
        <v>29736.279604</v>
      </c>
      <c r="G4" s="43">
        <v>0.268110615114482</v>
      </c>
      <c r="H4" s="42">
        <v>1600.935196</v>
      </c>
      <c r="I4" s="43">
        <v>0.0538377771974087</v>
      </c>
      <c r="J4" s="48">
        <f>IF(I4&lt;0.2,50,100)</f>
        <v>50</v>
      </c>
      <c r="K4" s="48">
        <f t="shared" ref="K4:K35" si="0">J4*0.5</f>
        <v>25</v>
      </c>
      <c r="L4" s="48">
        <f t="shared" ref="L4:L35" si="1">J4+K4</f>
        <v>75</v>
      </c>
    </row>
    <row r="5" spans="1:12">
      <c r="A5" s="9">
        <v>3</v>
      </c>
      <c r="B5" s="9"/>
      <c r="C5" s="11" t="s">
        <v>17</v>
      </c>
      <c r="D5" s="11"/>
      <c r="E5" s="41" t="s">
        <v>18</v>
      </c>
      <c r="F5" s="42">
        <v>2730.926013</v>
      </c>
      <c r="G5" s="43">
        <v>0.79831291250348</v>
      </c>
      <c r="H5" s="42">
        <v>153.022594</v>
      </c>
      <c r="I5" s="43">
        <v>0.0560332258258071</v>
      </c>
      <c r="J5" s="49">
        <f>IF(I5&lt;0.2,30,60)</f>
        <v>30</v>
      </c>
      <c r="K5" s="48">
        <f t="shared" si="0"/>
        <v>15</v>
      </c>
      <c r="L5" s="48">
        <f t="shared" si="1"/>
        <v>45</v>
      </c>
    </row>
    <row r="6" spans="1:12">
      <c r="A6" s="9">
        <v>4</v>
      </c>
      <c r="B6" s="9"/>
      <c r="C6" s="11" t="s">
        <v>19</v>
      </c>
      <c r="D6" s="11"/>
      <c r="E6" s="41" t="s">
        <v>20</v>
      </c>
      <c r="F6" s="42">
        <v>2820.34</v>
      </c>
      <c r="G6" s="43">
        <v>0.283069168198279</v>
      </c>
      <c r="H6" s="42">
        <v>303.9</v>
      </c>
      <c r="I6" s="43">
        <v>0.107752965954459</v>
      </c>
      <c r="J6" s="49">
        <f>IF(I6&lt;0.2,30,60)</f>
        <v>30</v>
      </c>
      <c r="K6" s="48">
        <f t="shared" si="0"/>
        <v>15</v>
      </c>
      <c r="L6" s="48">
        <f t="shared" si="1"/>
        <v>45</v>
      </c>
    </row>
    <row r="7" spans="1:12">
      <c r="A7" s="9">
        <v>5</v>
      </c>
      <c r="B7" s="9"/>
      <c r="C7" s="11" t="s">
        <v>21</v>
      </c>
      <c r="D7" s="11"/>
      <c r="E7" s="41" t="s">
        <v>20</v>
      </c>
      <c r="F7" s="42">
        <v>15245.534227</v>
      </c>
      <c r="G7" s="43">
        <v>0.626914654137589</v>
      </c>
      <c r="H7" s="42">
        <v>769.932118</v>
      </c>
      <c r="I7" s="43">
        <v>0.0505021409244185</v>
      </c>
      <c r="J7" s="48">
        <f>IF(I7&lt;0.2,50,100)</f>
        <v>50</v>
      </c>
      <c r="K7" s="48">
        <f t="shared" si="0"/>
        <v>25</v>
      </c>
      <c r="L7" s="48">
        <f t="shared" si="1"/>
        <v>75</v>
      </c>
    </row>
    <row r="8" spans="1:12">
      <c r="A8" s="9">
        <v>6</v>
      </c>
      <c r="B8" s="9"/>
      <c r="C8" s="11" t="s">
        <v>22</v>
      </c>
      <c r="D8" s="11"/>
      <c r="E8" s="41" t="s">
        <v>23</v>
      </c>
      <c r="F8" s="42">
        <v>4723.499019</v>
      </c>
      <c r="G8" s="43">
        <v>0.568321095868091</v>
      </c>
      <c r="H8" s="42">
        <v>294.267623</v>
      </c>
      <c r="I8" s="43">
        <v>0.0622986522949038</v>
      </c>
      <c r="J8" s="49">
        <f>IF(I8&lt;0.2,30,60)</f>
        <v>30</v>
      </c>
      <c r="K8" s="48">
        <f t="shared" si="0"/>
        <v>15</v>
      </c>
      <c r="L8" s="48">
        <f t="shared" si="1"/>
        <v>45</v>
      </c>
    </row>
    <row r="9" spans="1:12">
      <c r="A9" s="9">
        <v>7</v>
      </c>
      <c r="B9" s="9"/>
      <c r="C9" s="11" t="s">
        <v>24</v>
      </c>
      <c r="D9" s="11"/>
      <c r="E9" s="41" t="s">
        <v>16</v>
      </c>
      <c r="F9" s="42">
        <v>5208.322372</v>
      </c>
      <c r="G9" s="43">
        <v>0.357877722932096</v>
      </c>
      <c r="H9" s="42">
        <v>322.736483</v>
      </c>
      <c r="I9" s="43">
        <v>0.0619655351471781</v>
      </c>
      <c r="J9" s="49">
        <f>IF(I9&lt;0.2,30,60)</f>
        <v>30</v>
      </c>
      <c r="K9" s="48">
        <f t="shared" si="0"/>
        <v>15</v>
      </c>
      <c r="L9" s="48">
        <f t="shared" si="1"/>
        <v>45</v>
      </c>
    </row>
    <row r="10" spans="1:12">
      <c r="A10" s="9">
        <v>8</v>
      </c>
      <c r="B10" s="9"/>
      <c r="C10" s="11" t="s">
        <v>25</v>
      </c>
      <c r="D10" s="11"/>
      <c r="E10" s="41" t="s">
        <v>23</v>
      </c>
      <c r="F10" s="42">
        <v>1085.56483</v>
      </c>
      <c r="G10" s="43">
        <v>0.478249846629674</v>
      </c>
      <c r="H10" s="42">
        <v>100.901125</v>
      </c>
      <c r="I10" s="43">
        <v>0.0929480416199556</v>
      </c>
      <c r="J10" s="49">
        <f>IF(I10&lt;0.2,30,60)</f>
        <v>30</v>
      </c>
      <c r="K10" s="48">
        <f t="shared" si="0"/>
        <v>15</v>
      </c>
      <c r="L10" s="48">
        <f t="shared" si="1"/>
        <v>45</v>
      </c>
    </row>
    <row r="11" spans="1:12">
      <c r="A11" s="9">
        <v>9</v>
      </c>
      <c r="B11" s="9"/>
      <c r="C11" s="11" t="s">
        <v>26</v>
      </c>
      <c r="D11" s="11"/>
      <c r="E11" s="41" t="s">
        <v>23</v>
      </c>
      <c r="F11" s="42">
        <v>7641.53111</v>
      </c>
      <c r="G11" s="43">
        <v>0.202328492807426</v>
      </c>
      <c r="H11" s="42">
        <v>841.177714</v>
      </c>
      <c r="I11" s="43">
        <v>0.11007973426938</v>
      </c>
      <c r="J11" s="49">
        <f>IF(I11&lt;0.2,30,60)</f>
        <v>30</v>
      </c>
      <c r="K11" s="48">
        <f t="shared" si="0"/>
        <v>15</v>
      </c>
      <c r="L11" s="48">
        <f t="shared" si="1"/>
        <v>45</v>
      </c>
    </row>
    <row r="12" spans="1:12">
      <c r="A12" s="9">
        <v>10</v>
      </c>
      <c r="B12" s="9"/>
      <c r="C12" s="11" t="s">
        <v>27</v>
      </c>
      <c r="D12" s="11"/>
      <c r="E12" s="41" t="s">
        <v>28</v>
      </c>
      <c r="F12" s="42">
        <v>102714.020962</v>
      </c>
      <c r="G12" s="43">
        <v>0.270286327423686</v>
      </c>
      <c r="H12" s="42">
        <v>5833.327402</v>
      </c>
      <c r="I12" s="43">
        <v>0.0567919291579296</v>
      </c>
      <c r="J12" s="48">
        <f>IF(I12&lt;0.2,50,100)</f>
        <v>50</v>
      </c>
      <c r="K12" s="48">
        <f t="shared" si="0"/>
        <v>25</v>
      </c>
      <c r="L12" s="48">
        <f t="shared" si="1"/>
        <v>75</v>
      </c>
    </row>
    <row r="13" spans="1:12">
      <c r="A13" s="9">
        <v>11</v>
      </c>
      <c r="B13" s="9"/>
      <c r="C13" s="11" t="s">
        <v>29</v>
      </c>
      <c r="D13" s="11"/>
      <c r="E13" s="41" t="s">
        <v>18</v>
      </c>
      <c r="F13" s="42">
        <v>918.279475</v>
      </c>
      <c r="G13" s="43">
        <v>0.61317546477822</v>
      </c>
      <c r="H13" s="42">
        <v>60.885174</v>
      </c>
      <c r="I13" s="43">
        <v>0.0663035335729354</v>
      </c>
      <c r="J13" s="48">
        <f>IF(0.2&lt;I13,20,10)</f>
        <v>10</v>
      </c>
      <c r="K13" s="48">
        <f t="shared" si="0"/>
        <v>5</v>
      </c>
      <c r="L13" s="48">
        <f t="shared" si="1"/>
        <v>15</v>
      </c>
    </row>
    <row r="14" spans="1:12">
      <c r="A14" s="9">
        <v>12</v>
      </c>
      <c r="B14" s="9"/>
      <c r="C14" s="11" t="s">
        <v>30</v>
      </c>
      <c r="D14" s="11"/>
      <c r="E14" s="41" t="s">
        <v>16</v>
      </c>
      <c r="F14" s="42">
        <v>1639.266867</v>
      </c>
      <c r="G14" s="43">
        <v>0.801295431973765</v>
      </c>
      <c r="H14" s="42">
        <v>253.46257</v>
      </c>
      <c r="I14" s="43">
        <v>0.154619467459779</v>
      </c>
      <c r="J14" s="49">
        <f>IF(I14&lt;0.2,30,60)</f>
        <v>30</v>
      </c>
      <c r="K14" s="48">
        <f t="shared" si="0"/>
        <v>15</v>
      </c>
      <c r="L14" s="48">
        <f t="shared" si="1"/>
        <v>45</v>
      </c>
    </row>
    <row r="15" spans="1:12">
      <c r="A15" s="9">
        <v>13</v>
      </c>
      <c r="B15" s="9"/>
      <c r="C15" s="11" t="s">
        <v>31</v>
      </c>
      <c r="D15" s="11"/>
      <c r="E15" s="41" t="s">
        <v>28</v>
      </c>
      <c r="F15" s="42">
        <v>1638.304287</v>
      </c>
      <c r="G15" s="43">
        <v>1.39599003401207</v>
      </c>
      <c r="H15" s="42">
        <v>124.213562</v>
      </c>
      <c r="I15" s="43">
        <v>0.0758183708518856</v>
      </c>
      <c r="J15" s="49">
        <f>IF(I15&lt;0.2,30,60)</f>
        <v>30</v>
      </c>
      <c r="K15" s="48">
        <f t="shared" si="0"/>
        <v>15</v>
      </c>
      <c r="L15" s="48">
        <f t="shared" si="1"/>
        <v>45</v>
      </c>
    </row>
    <row r="16" spans="1:12">
      <c r="A16" s="9">
        <v>14</v>
      </c>
      <c r="B16" s="9"/>
      <c r="C16" s="11" t="s">
        <v>32</v>
      </c>
      <c r="D16" s="11"/>
      <c r="E16" s="41" t="s">
        <v>33</v>
      </c>
      <c r="F16" s="42">
        <v>8303.133603</v>
      </c>
      <c r="G16" s="43">
        <v>0.430510814006976</v>
      </c>
      <c r="H16" s="42">
        <v>2250.463597</v>
      </c>
      <c r="I16" s="43">
        <v>0.271037864088672</v>
      </c>
      <c r="J16" s="49">
        <f>IF(I16&lt;0.2,30,60)</f>
        <v>60</v>
      </c>
      <c r="K16" s="48">
        <f t="shared" si="0"/>
        <v>30</v>
      </c>
      <c r="L16" s="48">
        <f t="shared" si="1"/>
        <v>90</v>
      </c>
    </row>
    <row r="17" spans="1:12">
      <c r="A17" s="9">
        <v>15</v>
      </c>
      <c r="B17" s="9"/>
      <c r="C17" s="11" t="s">
        <v>34</v>
      </c>
      <c r="D17" s="11"/>
      <c r="E17" s="41" t="s">
        <v>16</v>
      </c>
      <c r="F17" s="42">
        <v>632.909367</v>
      </c>
      <c r="G17" s="43">
        <v>1.18893426030808</v>
      </c>
      <c r="H17" s="42">
        <v>103.405493</v>
      </c>
      <c r="I17" s="43">
        <v>0.163381201782719</v>
      </c>
      <c r="J17" s="48">
        <f>IF(0.2&lt;I17,20,10)</f>
        <v>10</v>
      </c>
      <c r="K17" s="48">
        <f t="shared" si="0"/>
        <v>5</v>
      </c>
      <c r="L17" s="48">
        <f t="shared" si="1"/>
        <v>15</v>
      </c>
    </row>
    <row r="18" spans="1:12">
      <c r="A18" s="9">
        <v>16</v>
      </c>
      <c r="B18" s="9"/>
      <c r="C18" s="11" t="s">
        <v>35</v>
      </c>
      <c r="D18" s="11"/>
      <c r="E18" s="41" t="s">
        <v>33</v>
      </c>
      <c r="F18" s="42">
        <v>5227.958188</v>
      </c>
      <c r="G18" s="43">
        <v>0.302604654407751</v>
      </c>
      <c r="H18" s="42">
        <v>650.574668</v>
      </c>
      <c r="I18" s="43">
        <v>0.124441444366043</v>
      </c>
      <c r="J18" s="49">
        <f>IF(I18&lt;0.2,30,60)</f>
        <v>30</v>
      </c>
      <c r="K18" s="48">
        <f t="shared" si="0"/>
        <v>15</v>
      </c>
      <c r="L18" s="48">
        <f t="shared" si="1"/>
        <v>45</v>
      </c>
    </row>
    <row r="19" spans="1:12">
      <c r="A19" s="9">
        <v>17</v>
      </c>
      <c r="B19" s="9"/>
      <c r="C19" s="11" t="s">
        <v>36</v>
      </c>
      <c r="D19" s="11"/>
      <c r="E19" s="41" t="s">
        <v>16</v>
      </c>
      <c r="F19" s="42">
        <v>6623.93696</v>
      </c>
      <c r="G19" s="43">
        <v>0.242258683458788</v>
      </c>
      <c r="H19" s="42">
        <v>397.984973</v>
      </c>
      <c r="I19" s="43">
        <v>0.0600828442968757</v>
      </c>
      <c r="J19" s="49">
        <f>IF(I19&lt;0.2,30,60)</f>
        <v>30</v>
      </c>
      <c r="K19" s="48">
        <f t="shared" si="0"/>
        <v>15</v>
      </c>
      <c r="L19" s="48">
        <f t="shared" si="1"/>
        <v>45</v>
      </c>
    </row>
    <row r="20" spans="1:12">
      <c r="A20" s="38">
        <v>18</v>
      </c>
      <c r="B20" s="38"/>
      <c r="C20" s="39" t="s">
        <v>37</v>
      </c>
      <c r="D20" s="39"/>
      <c r="E20" s="44"/>
      <c r="F20" s="45">
        <v>12376.853363</v>
      </c>
      <c r="G20" s="46">
        <v>0.837375511349986</v>
      </c>
      <c r="H20" s="45">
        <v>0</v>
      </c>
      <c r="I20" s="46">
        <v>0</v>
      </c>
      <c r="J20" s="50">
        <v>0</v>
      </c>
      <c r="K20" s="50">
        <f t="shared" si="0"/>
        <v>0</v>
      </c>
      <c r="L20" s="50">
        <f t="shared" si="1"/>
        <v>0</v>
      </c>
    </row>
    <row r="21" spans="1:12">
      <c r="A21" s="9">
        <v>19</v>
      </c>
      <c r="B21" s="9"/>
      <c r="C21" s="11" t="s">
        <v>38</v>
      </c>
      <c r="D21" s="11"/>
      <c r="E21" s="41" t="s">
        <v>33</v>
      </c>
      <c r="F21" s="42">
        <v>306.15</v>
      </c>
      <c r="G21" s="43">
        <v>2.71045933826203</v>
      </c>
      <c r="H21" s="42">
        <v>214.38</v>
      </c>
      <c r="I21" s="43">
        <v>0.700244977951984</v>
      </c>
      <c r="J21" s="48">
        <f>IF(0.2&lt;I21,20,10)</f>
        <v>20</v>
      </c>
      <c r="K21" s="48">
        <f t="shared" si="0"/>
        <v>10</v>
      </c>
      <c r="L21" s="48">
        <f t="shared" si="1"/>
        <v>30</v>
      </c>
    </row>
    <row r="22" spans="1:12">
      <c r="A22" s="9">
        <v>20</v>
      </c>
      <c r="B22" s="9"/>
      <c r="C22" s="11" t="s">
        <v>39</v>
      </c>
      <c r="D22" s="11"/>
      <c r="E22" s="41" t="s">
        <v>28</v>
      </c>
      <c r="F22" s="42">
        <v>2035.275804</v>
      </c>
      <c r="G22" s="43">
        <v>0.690766311936471</v>
      </c>
      <c r="H22" s="42">
        <v>148.829367</v>
      </c>
      <c r="I22" s="43">
        <v>0.073124913442935</v>
      </c>
      <c r="J22" s="49">
        <f>IF(I22&lt;0.2,30,60)</f>
        <v>30</v>
      </c>
      <c r="K22" s="48">
        <f t="shared" si="0"/>
        <v>15</v>
      </c>
      <c r="L22" s="48">
        <f t="shared" si="1"/>
        <v>45</v>
      </c>
    </row>
    <row r="23" spans="1:12">
      <c r="A23" s="9">
        <v>21</v>
      </c>
      <c r="B23" s="9"/>
      <c r="C23" s="11" t="s">
        <v>40</v>
      </c>
      <c r="D23" s="11"/>
      <c r="E23" s="41" t="s">
        <v>41</v>
      </c>
      <c r="F23" s="42">
        <v>1404.878623</v>
      </c>
      <c r="G23" s="43">
        <v>2.32333997044711</v>
      </c>
      <c r="H23" s="42">
        <v>157.260347</v>
      </c>
      <c r="I23" s="43">
        <v>0.111938742910177</v>
      </c>
      <c r="J23" s="49">
        <f>IF(I23&lt;0.2,30,60)</f>
        <v>30</v>
      </c>
      <c r="K23" s="48">
        <f t="shared" si="0"/>
        <v>15</v>
      </c>
      <c r="L23" s="48">
        <f t="shared" si="1"/>
        <v>45</v>
      </c>
    </row>
    <row r="24" spans="1:12">
      <c r="A24" s="9">
        <v>22</v>
      </c>
      <c r="B24" s="9"/>
      <c r="C24" s="11" t="s">
        <v>42</v>
      </c>
      <c r="D24" s="11"/>
      <c r="E24" s="41" t="s">
        <v>33</v>
      </c>
      <c r="F24" s="42">
        <v>1103.144471</v>
      </c>
      <c r="G24" s="43">
        <v>0.259147649367009</v>
      </c>
      <c r="H24" s="42">
        <v>129.193164</v>
      </c>
      <c r="I24" s="43">
        <v>0.117113548946936</v>
      </c>
      <c r="J24" s="49">
        <f>IF(I24&lt;0.2,30,60)</f>
        <v>30</v>
      </c>
      <c r="K24" s="48">
        <f t="shared" si="0"/>
        <v>15</v>
      </c>
      <c r="L24" s="48">
        <f t="shared" si="1"/>
        <v>45</v>
      </c>
    </row>
    <row r="25" spans="1:12">
      <c r="A25" s="9">
        <v>23</v>
      </c>
      <c r="B25" s="9"/>
      <c r="C25" s="11" t="s">
        <v>43</v>
      </c>
      <c r="D25" s="11"/>
      <c r="E25" s="41" t="s">
        <v>44</v>
      </c>
      <c r="F25" s="42">
        <v>853.061556</v>
      </c>
      <c r="G25" s="43">
        <v>0.248858874961944</v>
      </c>
      <c r="H25" s="42">
        <v>43.088379</v>
      </c>
      <c r="I25" s="43">
        <v>0.0505102811127032</v>
      </c>
      <c r="J25" s="48">
        <f>IF(0.2&lt;I25,20,10)</f>
        <v>10</v>
      </c>
      <c r="K25" s="48">
        <f t="shared" si="0"/>
        <v>5</v>
      </c>
      <c r="L25" s="48">
        <f t="shared" si="1"/>
        <v>15</v>
      </c>
    </row>
    <row r="26" spans="1:12">
      <c r="A26" s="9">
        <v>24</v>
      </c>
      <c r="B26" s="9"/>
      <c r="C26" s="11" t="s">
        <v>45</v>
      </c>
      <c r="D26" s="11"/>
      <c r="E26" s="41" t="s">
        <v>44</v>
      </c>
      <c r="F26" s="42">
        <v>1002.507392</v>
      </c>
      <c r="G26" s="43">
        <v>0.542308159310307</v>
      </c>
      <c r="H26" s="42">
        <v>73.954325</v>
      </c>
      <c r="I26" s="43">
        <v>0.0737693563061528</v>
      </c>
      <c r="J26" s="49">
        <f t="shared" ref="J26:J31" si="2">IF(I26&lt;0.2,30,60)</f>
        <v>30</v>
      </c>
      <c r="K26" s="48">
        <f t="shared" si="0"/>
        <v>15</v>
      </c>
      <c r="L26" s="48">
        <f t="shared" si="1"/>
        <v>45</v>
      </c>
    </row>
    <row r="27" spans="1:12">
      <c r="A27" s="9">
        <v>25</v>
      </c>
      <c r="B27" s="9"/>
      <c r="C27" s="11" t="s">
        <v>46</v>
      </c>
      <c r="D27" s="11"/>
      <c r="E27" s="41" t="s">
        <v>44</v>
      </c>
      <c r="F27" s="42">
        <v>1641.595105</v>
      </c>
      <c r="G27" s="43">
        <v>0.503998560122309</v>
      </c>
      <c r="H27" s="42">
        <v>263.88884</v>
      </c>
      <c r="I27" s="43">
        <v>0.160751478361651</v>
      </c>
      <c r="J27" s="49">
        <f t="shared" si="2"/>
        <v>30</v>
      </c>
      <c r="K27" s="48">
        <f t="shared" si="0"/>
        <v>15</v>
      </c>
      <c r="L27" s="48">
        <f t="shared" si="1"/>
        <v>45</v>
      </c>
    </row>
    <row r="28" spans="1:12">
      <c r="A28" s="9">
        <v>26</v>
      </c>
      <c r="B28" s="9"/>
      <c r="C28" s="11" t="s">
        <v>47</v>
      </c>
      <c r="D28" s="11"/>
      <c r="E28" s="41" t="s">
        <v>18</v>
      </c>
      <c r="F28" s="42">
        <v>2061.305203</v>
      </c>
      <c r="G28" s="43">
        <v>0.842897377221769</v>
      </c>
      <c r="H28" s="42">
        <v>119.89679</v>
      </c>
      <c r="I28" s="43">
        <v>0.058165471966744</v>
      </c>
      <c r="J28" s="49">
        <f t="shared" si="2"/>
        <v>30</v>
      </c>
      <c r="K28" s="48">
        <f t="shared" si="0"/>
        <v>15</v>
      </c>
      <c r="L28" s="48">
        <f t="shared" si="1"/>
        <v>45</v>
      </c>
    </row>
    <row r="29" spans="1:12">
      <c r="A29" s="9">
        <v>27</v>
      </c>
      <c r="B29" s="9"/>
      <c r="C29" s="11" t="s">
        <v>48</v>
      </c>
      <c r="D29" s="11"/>
      <c r="E29" s="41" t="s">
        <v>49</v>
      </c>
      <c r="F29" s="42">
        <v>4445.853666</v>
      </c>
      <c r="G29" s="43">
        <v>0.59161560296107</v>
      </c>
      <c r="H29" s="42">
        <v>513.223423</v>
      </c>
      <c r="I29" s="43">
        <v>0.115438667476826</v>
      </c>
      <c r="J29" s="49">
        <f t="shared" si="2"/>
        <v>30</v>
      </c>
      <c r="K29" s="48">
        <f t="shared" si="0"/>
        <v>15</v>
      </c>
      <c r="L29" s="48">
        <f t="shared" si="1"/>
        <v>45</v>
      </c>
    </row>
    <row r="30" spans="1:12">
      <c r="A30" s="9">
        <v>28</v>
      </c>
      <c r="B30" s="9"/>
      <c r="C30" s="11" t="s">
        <v>50</v>
      </c>
      <c r="D30" s="11"/>
      <c r="E30" s="41" t="s">
        <v>28</v>
      </c>
      <c r="F30" s="42">
        <v>8716.670443</v>
      </c>
      <c r="G30" s="43">
        <v>0.275408112995277</v>
      </c>
      <c r="H30" s="42">
        <v>451.545542</v>
      </c>
      <c r="I30" s="43">
        <v>0.0518025253969097</v>
      </c>
      <c r="J30" s="49">
        <f t="shared" si="2"/>
        <v>30</v>
      </c>
      <c r="K30" s="48">
        <f t="shared" si="0"/>
        <v>15</v>
      </c>
      <c r="L30" s="48">
        <f t="shared" si="1"/>
        <v>45</v>
      </c>
    </row>
    <row r="31" spans="1:12">
      <c r="A31" s="9">
        <v>29</v>
      </c>
      <c r="B31" s="9"/>
      <c r="C31" s="11" t="s">
        <v>51</v>
      </c>
      <c r="D31" s="11"/>
      <c r="E31" s="41" t="s">
        <v>52</v>
      </c>
      <c r="F31" s="42">
        <v>3331.030835</v>
      </c>
      <c r="G31" s="43">
        <v>0.380640276400514</v>
      </c>
      <c r="H31" s="42">
        <v>516.931637</v>
      </c>
      <c r="I31" s="43">
        <v>0.155186686225917</v>
      </c>
      <c r="J31" s="49">
        <f t="shared" si="2"/>
        <v>30</v>
      </c>
      <c r="K31" s="48">
        <f t="shared" si="0"/>
        <v>15</v>
      </c>
      <c r="L31" s="48">
        <f t="shared" si="1"/>
        <v>45</v>
      </c>
    </row>
    <row r="32" spans="1:12">
      <c r="A32" s="9">
        <v>30</v>
      </c>
      <c r="B32" s="9"/>
      <c r="C32" s="11" t="s">
        <v>53</v>
      </c>
      <c r="D32" s="11"/>
      <c r="E32" s="41" t="s">
        <v>18</v>
      </c>
      <c r="F32" s="42">
        <v>786.780614</v>
      </c>
      <c r="G32" s="43">
        <v>0.328394439891375</v>
      </c>
      <c r="H32" s="42">
        <v>73.876784</v>
      </c>
      <c r="I32" s="43">
        <v>0.0938975651985243</v>
      </c>
      <c r="J32" s="48">
        <f>IF(0.2&lt;I32,20,10)</f>
        <v>10</v>
      </c>
      <c r="K32" s="48">
        <f t="shared" si="0"/>
        <v>5</v>
      </c>
      <c r="L32" s="48">
        <f t="shared" si="1"/>
        <v>15</v>
      </c>
    </row>
    <row r="33" spans="1:12">
      <c r="A33" s="9">
        <v>31</v>
      </c>
      <c r="B33" s="9"/>
      <c r="C33" s="11" t="s">
        <v>54</v>
      </c>
      <c r="D33" s="11"/>
      <c r="E33" s="41" t="s">
        <v>55</v>
      </c>
      <c r="F33" s="42">
        <v>893.692312</v>
      </c>
      <c r="G33" s="43">
        <v>8.57496242247583</v>
      </c>
      <c r="H33" s="42">
        <v>75.730846</v>
      </c>
      <c r="I33" s="43">
        <v>0.0847392832892581</v>
      </c>
      <c r="J33" s="48">
        <f>IF(0.2&lt;I33,20,10)</f>
        <v>10</v>
      </c>
      <c r="K33" s="48">
        <f t="shared" si="0"/>
        <v>5</v>
      </c>
      <c r="L33" s="48">
        <f t="shared" si="1"/>
        <v>15</v>
      </c>
    </row>
    <row r="34" spans="1:12">
      <c r="A34" s="9">
        <v>32</v>
      </c>
      <c r="B34" s="9"/>
      <c r="C34" s="11" t="s">
        <v>56</v>
      </c>
      <c r="D34" s="11"/>
      <c r="E34" s="47" t="s">
        <v>16</v>
      </c>
      <c r="F34" s="42">
        <v>1133.4732</v>
      </c>
      <c r="G34" s="43">
        <v>0.434891491522194</v>
      </c>
      <c r="H34" s="42">
        <v>109.999958</v>
      </c>
      <c r="I34" s="43">
        <v>0.0970468097525376</v>
      </c>
      <c r="J34" s="49">
        <f>IF(I34&lt;0.2,30,60)</f>
        <v>30</v>
      </c>
      <c r="K34" s="48">
        <f t="shared" si="0"/>
        <v>15</v>
      </c>
      <c r="L34" s="48">
        <f t="shared" si="1"/>
        <v>45</v>
      </c>
    </row>
    <row r="35" spans="1:12">
      <c r="A35" s="9">
        <v>33</v>
      </c>
      <c r="B35" s="9"/>
      <c r="C35" s="11" t="s">
        <v>57</v>
      </c>
      <c r="D35" s="11"/>
      <c r="E35" s="41" t="s">
        <v>52</v>
      </c>
      <c r="F35" s="42">
        <v>69.306931</v>
      </c>
      <c r="G35" s="43">
        <v>3.3316831875</v>
      </c>
      <c r="H35" s="42">
        <v>707.636484</v>
      </c>
      <c r="I35" s="43">
        <v>10.2101835096406</v>
      </c>
      <c r="J35" s="48">
        <f>IF(0.2&lt;I35,20,10)</f>
        <v>20</v>
      </c>
      <c r="K35" s="48">
        <f t="shared" si="0"/>
        <v>10</v>
      </c>
      <c r="L35" s="48">
        <f t="shared" si="1"/>
        <v>30</v>
      </c>
    </row>
    <row r="36" spans="1:12">
      <c r="A36" s="9">
        <v>34</v>
      </c>
      <c r="B36" s="9"/>
      <c r="C36" s="11" t="s">
        <v>58</v>
      </c>
      <c r="D36" s="11"/>
      <c r="E36" s="41" t="s">
        <v>14</v>
      </c>
      <c r="F36" s="42">
        <v>4382.343205</v>
      </c>
      <c r="G36" s="43">
        <v>0.273183740120215</v>
      </c>
      <c r="H36" s="42">
        <v>385.531343</v>
      </c>
      <c r="I36" s="43">
        <v>0.0879737904964018</v>
      </c>
      <c r="J36" s="49">
        <f>IF(I36&lt;0.2,30,60)</f>
        <v>30</v>
      </c>
      <c r="K36" s="48">
        <f t="shared" ref="K36:K67" si="3">J36*0.5</f>
        <v>15</v>
      </c>
      <c r="L36" s="48">
        <f t="shared" ref="L36:L67" si="4">J36+K36</f>
        <v>45</v>
      </c>
    </row>
    <row r="37" spans="1:12">
      <c r="A37" s="9">
        <v>35</v>
      </c>
      <c r="B37" s="9"/>
      <c r="C37" s="11" t="s">
        <v>59</v>
      </c>
      <c r="D37" s="11"/>
      <c r="E37" s="41" t="s">
        <v>33</v>
      </c>
      <c r="F37" s="42">
        <v>1783.99582</v>
      </c>
      <c r="G37" s="43">
        <v>4.40358735857944</v>
      </c>
      <c r="H37" s="42">
        <v>648.392909</v>
      </c>
      <c r="I37" s="43">
        <v>0.363449791603211</v>
      </c>
      <c r="J37" s="49">
        <f>IF(I37&lt;0.2,30,60)</f>
        <v>60</v>
      </c>
      <c r="K37" s="48">
        <f t="shared" si="3"/>
        <v>30</v>
      </c>
      <c r="L37" s="48">
        <f t="shared" si="4"/>
        <v>90</v>
      </c>
    </row>
    <row r="38" spans="1:12">
      <c r="A38" s="9">
        <v>36</v>
      </c>
      <c r="B38" s="9"/>
      <c r="C38" s="11" t="s">
        <v>60</v>
      </c>
      <c r="D38" s="11"/>
      <c r="E38" s="41" t="s">
        <v>41</v>
      </c>
      <c r="F38" s="42">
        <v>2951.12021</v>
      </c>
      <c r="G38" s="43">
        <v>1.01760026162567</v>
      </c>
      <c r="H38" s="42">
        <v>184.986602</v>
      </c>
      <c r="I38" s="43">
        <v>0.0626835197607894</v>
      </c>
      <c r="J38" s="49">
        <f>IF(I38&lt;0.2,30,60)</f>
        <v>30</v>
      </c>
      <c r="K38" s="48">
        <f t="shared" si="3"/>
        <v>15</v>
      </c>
      <c r="L38" s="48">
        <f t="shared" si="4"/>
        <v>45</v>
      </c>
    </row>
    <row r="39" spans="1:12">
      <c r="A39" s="9">
        <v>37</v>
      </c>
      <c r="B39" s="9"/>
      <c r="C39" s="11" t="s">
        <v>61</v>
      </c>
      <c r="D39" s="11"/>
      <c r="E39" s="41" t="s">
        <v>18</v>
      </c>
      <c r="F39" s="42">
        <v>1765.607964</v>
      </c>
      <c r="G39" s="43">
        <v>0.696557105791178</v>
      </c>
      <c r="H39" s="42">
        <v>302.467178</v>
      </c>
      <c r="I39" s="43">
        <v>0.171310497101949</v>
      </c>
      <c r="J39" s="49">
        <f>IF(I39&lt;0.2,30,60)</f>
        <v>30</v>
      </c>
      <c r="K39" s="48">
        <f t="shared" si="3"/>
        <v>15</v>
      </c>
      <c r="L39" s="48">
        <f t="shared" si="4"/>
        <v>45</v>
      </c>
    </row>
    <row r="40" spans="1:12">
      <c r="A40" s="9">
        <v>38</v>
      </c>
      <c r="B40" s="9"/>
      <c r="C40" s="11" t="s">
        <v>62</v>
      </c>
      <c r="D40" s="11"/>
      <c r="E40" s="41" t="s">
        <v>63</v>
      </c>
      <c r="F40" s="42">
        <v>4437.378337</v>
      </c>
      <c r="G40" s="43">
        <v>0.243001081626871</v>
      </c>
      <c r="H40" s="42">
        <v>319.598221</v>
      </c>
      <c r="I40" s="43">
        <v>0.0720241089958699</v>
      </c>
      <c r="J40" s="49">
        <f>IF(I40&lt;0.2,30,60)</f>
        <v>30</v>
      </c>
      <c r="K40" s="48">
        <f t="shared" si="3"/>
        <v>15</v>
      </c>
      <c r="L40" s="48">
        <f t="shared" si="4"/>
        <v>45</v>
      </c>
    </row>
    <row r="41" spans="1:12">
      <c r="A41" s="9">
        <v>39</v>
      </c>
      <c r="B41" s="9"/>
      <c r="C41" s="11" t="s">
        <v>64</v>
      </c>
      <c r="D41" s="11"/>
      <c r="E41" s="41" t="s">
        <v>63</v>
      </c>
      <c r="F41" s="42">
        <v>827.288032</v>
      </c>
      <c r="G41" s="43">
        <v>0.402765821139555</v>
      </c>
      <c r="H41" s="42">
        <v>108.45481</v>
      </c>
      <c r="I41" s="43">
        <v>0.131096795559591</v>
      </c>
      <c r="J41" s="48">
        <f>IF(0.2&lt;I41,20,10)</f>
        <v>10</v>
      </c>
      <c r="K41" s="48">
        <f t="shared" si="3"/>
        <v>5</v>
      </c>
      <c r="L41" s="48">
        <f t="shared" si="4"/>
        <v>15</v>
      </c>
    </row>
    <row r="42" spans="1:12">
      <c r="A42" s="9">
        <v>40</v>
      </c>
      <c r="B42" s="9"/>
      <c r="C42" s="11" t="s">
        <v>65</v>
      </c>
      <c r="D42" s="11"/>
      <c r="E42" s="41" t="s">
        <v>23</v>
      </c>
      <c r="F42" s="42">
        <v>7483.789537</v>
      </c>
      <c r="G42" s="43">
        <v>0.498374040454343</v>
      </c>
      <c r="H42" s="42">
        <v>841.493892</v>
      </c>
      <c r="I42" s="43">
        <v>0.112442217654524</v>
      </c>
      <c r="J42" s="49">
        <f>IF(I42&lt;0.2,30,60)</f>
        <v>30</v>
      </c>
      <c r="K42" s="48">
        <f t="shared" si="3"/>
        <v>15</v>
      </c>
      <c r="L42" s="48">
        <f t="shared" si="4"/>
        <v>45</v>
      </c>
    </row>
    <row r="43" spans="1:12">
      <c r="A43" s="9">
        <v>41</v>
      </c>
      <c r="B43" s="9"/>
      <c r="C43" s="11" t="s">
        <v>66</v>
      </c>
      <c r="D43" s="11"/>
      <c r="E43" s="41" t="s">
        <v>41</v>
      </c>
      <c r="F43" s="42">
        <v>924.199215</v>
      </c>
      <c r="G43" s="43">
        <v>0.422367537116529</v>
      </c>
      <c r="H43" s="42">
        <v>111.809466</v>
      </c>
      <c r="I43" s="43">
        <v>0.120979832254023</v>
      </c>
      <c r="J43" s="48">
        <f>IF(0.2&lt;I43,20,10)</f>
        <v>10</v>
      </c>
      <c r="K43" s="48">
        <f t="shared" si="3"/>
        <v>5</v>
      </c>
      <c r="L43" s="48">
        <f t="shared" si="4"/>
        <v>15</v>
      </c>
    </row>
    <row r="44" spans="1:12">
      <c r="A44" s="9">
        <v>42</v>
      </c>
      <c r="B44" s="9"/>
      <c r="C44" s="11" t="s">
        <v>67</v>
      </c>
      <c r="D44" s="11"/>
      <c r="E44" s="41" t="s">
        <v>44</v>
      </c>
      <c r="F44" s="42">
        <v>16750.559812</v>
      </c>
      <c r="G44" s="43">
        <v>0.892780105455647</v>
      </c>
      <c r="H44" s="42">
        <v>1196.365672</v>
      </c>
      <c r="I44" s="43">
        <v>0.0714224291860939</v>
      </c>
      <c r="J44" s="48">
        <f>IF(I44&lt;0.2,50,100)</f>
        <v>50</v>
      </c>
      <c r="K44" s="48">
        <f t="shared" si="3"/>
        <v>25</v>
      </c>
      <c r="L44" s="48">
        <f t="shared" si="4"/>
        <v>75</v>
      </c>
    </row>
    <row r="45" spans="1:12">
      <c r="A45" s="9">
        <v>43</v>
      </c>
      <c r="B45" s="9"/>
      <c r="C45" s="11" t="s">
        <v>68</v>
      </c>
      <c r="D45" s="11"/>
      <c r="E45" s="41" t="s">
        <v>23</v>
      </c>
      <c r="F45" s="42">
        <v>10299.389866</v>
      </c>
      <c r="G45" s="43">
        <v>0.277728821909553</v>
      </c>
      <c r="H45" s="42">
        <v>528.431841</v>
      </c>
      <c r="I45" s="43">
        <v>0.0513071014764128</v>
      </c>
      <c r="J45" s="48">
        <f>IF(I45&lt;0.2,50,100)</f>
        <v>50</v>
      </c>
      <c r="K45" s="48">
        <f t="shared" si="3"/>
        <v>25</v>
      </c>
      <c r="L45" s="48">
        <f t="shared" si="4"/>
        <v>75</v>
      </c>
    </row>
    <row r="46" spans="1:12">
      <c r="A46" s="9">
        <v>44</v>
      </c>
      <c r="B46" s="9"/>
      <c r="C46" s="11" t="s">
        <v>69</v>
      </c>
      <c r="D46" s="11"/>
      <c r="E46" s="41" t="s">
        <v>18</v>
      </c>
      <c r="F46" s="42">
        <v>3393.159064</v>
      </c>
      <c r="G46" s="43">
        <v>0.232372114767545</v>
      </c>
      <c r="H46" s="42">
        <v>170.065132</v>
      </c>
      <c r="I46" s="43">
        <v>0.0501199999152177</v>
      </c>
      <c r="J46" s="49">
        <f>IF(I46&lt;0.2,30,60)</f>
        <v>30</v>
      </c>
      <c r="K46" s="48">
        <f t="shared" si="3"/>
        <v>15</v>
      </c>
      <c r="L46" s="48">
        <f t="shared" si="4"/>
        <v>45</v>
      </c>
    </row>
    <row r="47" spans="1:12">
      <c r="A47" s="9">
        <v>45</v>
      </c>
      <c r="B47" s="9"/>
      <c r="C47" s="11" t="s">
        <v>70</v>
      </c>
      <c r="D47" s="11"/>
      <c r="E47" s="41" t="s">
        <v>71</v>
      </c>
      <c r="F47" s="42">
        <v>579.183807</v>
      </c>
      <c r="G47" s="43">
        <v>1.7679847717966</v>
      </c>
      <c r="H47" s="42">
        <v>180.681562</v>
      </c>
      <c r="I47" s="43">
        <v>0.311958932235825</v>
      </c>
      <c r="J47" s="48">
        <f>IF(0.2&lt;I47,20,10)</f>
        <v>20</v>
      </c>
      <c r="K47" s="48">
        <f t="shared" si="3"/>
        <v>10</v>
      </c>
      <c r="L47" s="48">
        <f t="shared" si="4"/>
        <v>30</v>
      </c>
    </row>
    <row r="48" spans="1:12">
      <c r="A48" s="9">
        <v>46</v>
      </c>
      <c r="B48" s="9"/>
      <c r="C48" s="11" t="s">
        <v>72</v>
      </c>
      <c r="D48" s="11"/>
      <c r="E48" s="41" t="s">
        <v>52</v>
      </c>
      <c r="F48" s="42">
        <v>2461.998378</v>
      </c>
      <c r="G48" s="43">
        <v>3.49346224903723</v>
      </c>
      <c r="H48" s="42">
        <v>388.858467</v>
      </c>
      <c r="I48" s="43">
        <v>0.157944241748806</v>
      </c>
      <c r="J48" s="49">
        <f>IF(I48&lt;0.2,30,60)</f>
        <v>30</v>
      </c>
      <c r="K48" s="48">
        <f t="shared" si="3"/>
        <v>15</v>
      </c>
      <c r="L48" s="48">
        <f t="shared" si="4"/>
        <v>45</v>
      </c>
    </row>
    <row r="49" spans="1:12">
      <c r="A49" s="9">
        <v>47</v>
      </c>
      <c r="B49" s="9"/>
      <c r="C49" s="11" t="s">
        <v>73</v>
      </c>
      <c r="D49" s="11"/>
      <c r="E49" s="41" t="s">
        <v>33</v>
      </c>
      <c r="F49" s="42">
        <v>3078.669138</v>
      </c>
      <c r="G49" s="43">
        <v>4.93850039149995</v>
      </c>
      <c r="H49" s="42">
        <v>224.031913</v>
      </c>
      <c r="I49" s="43">
        <v>0.0727690774675249</v>
      </c>
      <c r="J49" s="49">
        <f>IF(I49&lt;0.2,30,60)</f>
        <v>30</v>
      </c>
      <c r="K49" s="48">
        <f t="shared" si="3"/>
        <v>15</v>
      </c>
      <c r="L49" s="48">
        <f t="shared" si="4"/>
        <v>45</v>
      </c>
    </row>
    <row r="50" spans="1:12">
      <c r="A50" s="9">
        <v>48</v>
      </c>
      <c r="B50" s="9"/>
      <c r="C50" s="11" t="s">
        <v>74</v>
      </c>
      <c r="D50" s="11"/>
      <c r="E50" s="41" t="s">
        <v>63</v>
      </c>
      <c r="F50" s="42">
        <v>3050.265694</v>
      </c>
      <c r="G50" s="43">
        <v>0.352639316497613</v>
      </c>
      <c r="H50" s="42">
        <v>192.367806</v>
      </c>
      <c r="I50" s="43">
        <v>0.0630659179554081</v>
      </c>
      <c r="J50" s="49">
        <f>IF(I50&lt;0.2,30,60)</f>
        <v>30</v>
      </c>
      <c r="K50" s="48">
        <f t="shared" si="3"/>
        <v>15</v>
      </c>
      <c r="L50" s="48">
        <f t="shared" si="4"/>
        <v>45</v>
      </c>
    </row>
    <row r="51" spans="1:12">
      <c r="A51" s="9">
        <v>49</v>
      </c>
      <c r="B51" s="9"/>
      <c r="C51" s="11" t="s">
        <v>75</v>
      </c>
      <c r="D51" s="11"/>
      <c r="E51" s="41" t="s">
        <v>23</v>
      </c>
      <c r="F51" s="42">
        <v>15632.966989</v>
      </c>
      <c r="G51" s="43">
        <v>0.260280633115397</v>
      </c>
      <c r="H51" s="42">
        <v>837.59317</v>
      </c>
      <c r="I51" s="43">
        <v>0.0535786438101843</v>
      </c>
      <c r="J51" s="48">
        <f>IF(I51&lt;0.2,50,100)</f>
        <v>50</v>
      </c>
      <c r="K51" s="48">
        <f t="shared" si="3"/>
        <v>25</v>
      </c>
      <c r="L51" s="48">
        <f t="shared" si="4"/>
        <v>75</v>
      </c>
    </row>
    <row r="52" spans="1:12">
      <c r="A52" s="9">
        <v>50</v>
      </c>
      <c r="B52" s="9"/>
      <c r="C52" s="11" t="s">
        <v>76</v>
      </c>
      <c r="D52" s="11"/>
      <c r="E52" s="41" t="s">
        <v>28</v>
      </c>
      <c r="F52" s="42">
        <v>5856.211176</v>
      </c>
      <c r="G52" s="43">
        <v>0.739428019666868</v>
      </c>
      <c r="H52" s="42">
        <v>351.976527</v>
      </c>
      <c r="I52" s="43">
        <v>0.0601031138430381</v>
      </c>
      <c r="J52" s="49">
        <f>IF(I52&lt;0.2,30,60)</f>
        <v>30</v>
      </c>
      <c r="K52" s="48">
        <f t="shared" si="3"/>
        <v>15</v>
      </c>
      <c r="L52" s="48">
        <f t="shared" si="4"/>
        <v>45</v>
      </c>
    </row>
    <row r="53" spans="1:12">
      <c r="A53" s="9">
        <v>51</v>
      </c>
      <c r="B53" s="9"/>
      <c r="C53" s="11" t="s">
        <v>77</v>
      </c>
      <c r="D53" s="11"/>
      <c r="E53" s="41" t="s">
        <v>33</v>
      </c>
      <c r="F53" s="42">
        <v>5840.872466</v>
      </c>
      <c r="G53" s="43">
        <v>0.211985640273986</v>
      </c>
      <c r="H53" s="42">
        <v>419.518519</v>
      </c>
      <c r="I53" s="43">
        <v>0.0718246326113158</v>
      </c>
      <c r="J53" s="49">
        <f>IF(I53&lt;0.2,30,60)</f>
        <v>30</v>
      </c>
      <c r="K53" s="48">
        <f t="shared" si="3"/>
        <v>15</v>
      </c>
      <c r="L53" s="48">
        <f t="shared" si="4"/>
        <v>45</v>
      </c>
    </row>
    <row r="54" spans="1:12">
      <c r="A54" s="9">
        <v>52</v>
      </c>
      <c r="B54" s="9"/>
      <c r="C54" s="11" t="s">
        <v>78</v>
      </c>
      <c r="D54" s="11"/>
      <c r="E54" s="41" t="s">
        <v>33</v>
      </c>
      <c r="F54" s="42">
        <v>1462.55581</v>
      </c>
      <c r="G54" s="43">
        <v>0.37481668635329</v>
      </c>
      <c r="H54" s="42">
        <v>291.192309</v>
      </c>
      <c r="I54" s="43">
        <v>0.199098254582162</v>
      </c>
      <c r="J54" s="49">
        <f>IF(I54&lt;0.2,30,60)</f>
        <v>30</v>
      </c>
      <c r="K54" s="48">
        <f t="shared" si="3"/>
        <v>15</v>
      </c>
      <c r="L54" s="48">
        <f t="shared" si="4"/>
        <v>45</v>
      </c>
    </row>
    <row r="55" spans="1:12">
      <c r="A55" s="9">
        <v>53</v>
      </c>
      <c r="B55" s="9"/>
      <c r="C55" s="11" t="s">
        <v>79</v>
      </c>
      <c r="D55" s="11"/>
      <c r="E55" s="41" t="s">
        <v>55</v>
      </c>
      <c r="F55" s="42">
        <v>2216.204061</v>
      </c>
      <c r="G55" s="43">
        <v>6.82602745652282</v>
      </c>
      <c r="H55" s="42">
        <v>379.525901</v>
      </c>
      <c r="I55" s="43">
        <v>0.171250431166862</v>
      </c>
      <c r="J55" s="49">
        <f>IF(I55&lt;0.2,30,60)</f>
        <v>30</v>
      </c>
      <c r="K55" s="48">
        <f t="shared" si="3"/>
        <v>15</v>
      </c>
      <c r="L55" s="48">
        <f t="shared" si="4"/>
        <v>45</v>
      </c>
    </row>
    <row r="56" spans="1:12">
      <c r="A56" s="9">
        <v>54</v>
      </c>
      <c r="B56" s="9"/>
      <c r="C56" s="11" t="s">
        <v>80</v>
      </c>
      <c r="D56" s="11"/>
      <c r="E56" s="41" t="s">
        <v>63</v>
      </c>
      <c r="F56" s="42">
        <v>4137.975852</v>
      </c>
      <c r="G56" s="43">
        <v>0.462874426228967</v>
      </c>
      <c r="H56" s="42">
        <v>276.35589</v>
      </c>
      <c r="I56" s="43">
        <v>0.066785283405274</v>
      </c>
      <c r="J56" s="49">
        <f>IF(I56&lt;0.2,30,60)</f>
        <v>30</v>
      </c>
      <c r="K56" s="48">
        <f t="shared" si="3"/>
        <v>15</v>
      </c>
      <c r="L56" s="48">
        <f t="shared" si="4"/>
        <v>45</v>
      </c>
    </row>
    <row r="57" spans="1:12">
      <c r="A57" s="9">
        <v>55</v>
      </c>
      <c r="B57" s="9"/>
      <c r="C57" s="11" t="s">
        <v>81</v>
      </c>
      <c r="D57" s="11"/>
      <c r="E57" s="41" t="s">
        <v>55</v>
      </c>
      <c r="F57" s="42">
        <v>126608.681638</v>
      </c>
      <c r="G57" s="43">
        <v>0.770355033555625</v>
      </c>
      <c r="H57" s="42">
        <v>8015.473313</v>
      </c>
      <c r="I57" s="43">
        <v>0.0633090338616578</v>
      </c>
      <c r="J57" s="48">
        <f>IF(I57&lt;0.2,50,100)</f>
        <v>50</v>
      </c>
      <c r="K57" s="48">
        <f t="shared" si="3"/>
        <v>25</v>
      </c>
      <c r="L57" s="48">
        <f t="shared" si="4"/>
        <v>75</v>
      </c>
    </row>
    <row r="58" spans="1:12">
      <c r="A58" s="9">
        <v>56</v>
      </c>
      <c r="B58" s="9"/>
      <c r="C58" s="11" t="s">
        <v>82</v>
      </c>
      <c r="D58" s="11"/>
      <c r="E58" s="41" t="s">
        <v>23</v>
      </c>
      <c r="F58" s="42">
        <v>792.070221</v>
      </c>
      <c r="G58" s="43">
        <v>0.662046839982471</v>
      </c>
      <c r="H58" s="42">
        <v>198.620725</v>
      </c>
      <c r="I58" s="43">
        <v>0.250761510449463</v>
      </c>
      <c r="J58" s="48">
        <f>IF(0.2&lt;I58,20,10)</f>
        <v>20</v>
      </c>
      <c r="K58" s="48">
        <f t="shared" si="3"/>
        <v>10</v>
      </c>
      <c r="L58" s="48">
        <f t="shared" si="4"/>
        <v>30</v>
      </c>
    </row>
    <row r="59" spans="1:12">
      <c r="A59" s="9">
        <v>57</v>
      </c>
      <c r="B59" s="9"/>
      <c r="C59" s="11" t="s">
        <v>83</v>
      </c>
      <c r="D59" s="11"/>
      <c r="E59" s="41" t="s">
        <v>23</v>
      </c>
      <c r="F59" s="42">
        <v>6537.036498</v>
      </c>
      <c r="G59" s="43">
        <v>0.22057253357927</v>
      </c>
      <c r="H59" s="42">
        <v>359.168674</v>
      </c>
      <c r="I59" s="43">
        <v>0.0549436543776201</v>
      </c>
      <c r="J59" s="49">
        <f t="shared" ref="J59:J65" si="5">IF(I59&lt;0.2,30,60)</f>
        <v>30</v>
      </c>
      <c r="K59" s="48">
        <f t="shared" si="3"/>
        <v>15</v>
      </c>
      <c r="L59" s="48">
        <f t="shared" si="4"/>
        <v>45</v>
      </c>
    </row>
    <row r="60" spans="1:12">
      <c r="A60" s="9">
        <v>58</v>
      </c>
      <c r="B60" s="9"/>
      <c r="C60" s="11" t="s">
        <v>84</v>
      </c>
      <c r="D60" s="11"/>
      <c r="E60" s="41" t="s">
        <v>85</v>
      </c>
      <c r="F60" s="42">
        <v>8855.888925</v>
      </c>
      <c r="G60" s="43">
        <v>0.990096229984327</v>
      </c>
      <c r="H60" s="42">
        <v>987.615261</v>
      </c>
      <c r="I60" s="43">
        <v>0.111520737146102</v>
      </c>
      <c r="J60" s="49">
        <f t="shared" si="5"/>
        <v>30</v>
      </c>
      <c r="K60" s="48">
        <f t="shared" si="3"/>
        <v>15</v>
      </c>
      <c r="L60" s="48">
        <f t="shared" si="4"/>
        <v>45</v>
      </c>
    </row>
    <row r="61" spans="1:12">
      <c r="A61" s="9">
        <v>59</v>
      </c>
      <c r="B61" s="9"/>
      <c r="C61" s="11" t="s">
        <v>86</v>
      </c>
      <c r="D61" s="11"/>
      <c r="E61" s="41" t="s">
        <v>18</v>
      </c>
      <c r="F61" s="42">
        <v>8169.085512</v>
      </c>
      <c r="G61" s="43">
        <v>0.720168179905804</v>
      </c>
      <c r="H61" s="42">
        <v>506.461803</v>
      </c>
      <c r="I61" s="43">
        <v>0.061997368280211</v>
      </c>
      <c r="J61" s="49">
        <f t="shared" si="5"/>
        <v>30</v>
      </c>
      <c r="K61" s="48">
        <f t="shared" si="3"/>
        <v>15</v>
      </c>
      <c r="L61" s="48">
        <f t="shared" si="4"/>
        <v>45</v>
      </c>
    </row>
    <row r="62" spans="1:12">
      <c r="A62" s="9">
        <v>60</v>
      </c>
      <c r="B62" s="9"/>
      <c r="C62" s="11" t="s">
        <v>87</v>
      </c>
      <c r="D62" s="11"/>
      <c r="E62" s="41" t="s">
        <v>33</v>
      </c>
      <c r="F62" s="42">
        <v>2020.733905</v>
      </c>
      <c r="G62" s="43">
        <v>40.9603993461622</v>
      </c>
      <c r="H62" s="42">
        <v>154.979425</v>
      </c>
      <c r="I62" s="43">
        <v>0.0766946229864936</v>
      </c>
      <c r="J62" s="49">
        <f t="shared" si="5"/>
        <v>30</v>
      </c>
      <c r="K62" s="48">
        <f t="shared" si="3"/>
        <v>15</v>
      </c>
      <c r="L62" s="48">
        <f t="shared" si="4"/>
        <v>45</v>
      </c>
    </row>
    <row r="63" spans="1:12">
      <c r="A63" s="9">
        <v>61</v>
      </c>
      <c r="B63" s="9"/>
      <c r="C63" s="11" t="s">
        <v>88</v>
      </c>
      <c r="D63" s="11"/>
      <c r="E63" s="41" t="s">
        <v>16</v>
      </c>
      <c r="F63" s="42">
        <v>8965.093033</v>
      </c>
      <c r="G63" s="43">
        <v>0.284224734008711</v>
      </c>
      <c r="H63" s="42">
        <v>508.687601</v>
      </c>
      <c r="I63" s="43">
        <v>0.0567409171469331</v>
      </c>
      <c r="J63" s="49">
        <f t="shared" si="5"/>
        <v>30</v>
      </c>
      <c r="K63" s="48">
        <f t="shared" si="3"/>
        <v>15</v>
      </c>
      <c r="L63" s="48">
        <f t="shared" si="4"/>
        <v>45</v>
      </c>
    </row>
    <row r="64" spans="1:12">
      <c r="A64" s="9">
        <v>62</v>
      </c>
      <c r="B64" s="9"/>
      <c r="C64" s="11" t="s">
        <v>89</v>
      </c>
      <c r="D64" s="11"/>
      <c r="E64" s="41" t="s">
        <v>23</v>
      </c>
      <c r="F64" s="42">
        <v>2203.290729</v>
      </c>
      <c r="G64" s="43">
        <v>0.378634593414554</v>
      </c>
      <c r="H64" s="42">
        <v>209.205741</v>
      </c>
      <c r="I64" s="43">
        <v>0.094951491533281</v>
      </c>
      <c r="J64" s="49">
        <f t="shared" si="5"/>
        <v>30</v>
      </c>
      <c r="K64" s="48">
        <f t="shared" si="3"/>
        <v>15</v>
      </c>
      <c r="L64" s="48">
        <f t="shared" si="4"/>
        <v>45</v>
      </c>
    </row>
    <row r="65" spans="1:12">
      <c r="A65" s="9">
        <v>63</v>
      </c>
      <c r="B65" s="9"/>
      <c r="C65" s="11" t="s">
        <v>90</v>
      </c>
      <c r="D65" s="11"/>
      <c r="E65" s="41" t="s">
        <v>33</v>
      </c>
      <c r="F65" s="42">
        <v>4469.014707</v>
      </c>
      <c r="G65" s="43">
        <v>3.12888795006246</v>
      </c>
      <c r="H65" s="42">
        <v>724.774091</v>
      </c>
      <c r="I65" s="43">
        <v>0.162177602562989</v>
      </c>
      <c r="J65" s="49">
        <f t="shared" si="5"/>
        <v>30</v>
      </c>
      <c r="K65" s="48">
        <f t="shared" si="3"/>
        <v>15</v>
      </c>
      <c r="L65" s="48">
        <f t="shared" si="4"/>
        <v>45</v>
      </c>
    </row>
    <row r="66" spans="1:12">
      <c r="A66" s="9">
        <v>64</v>
      </c>
      <c r="B66" s="9"/>
      <c r="C66" s="11" t="s">
        <v>91</v>
      </c>
      <c r="D66" s="11"/>
      <c r="E66" s="41" t="s">
        <v>28</v>
      </c>
      <c r="F66" s="42">
        <v>666.034189</v>
      </c>
      <c r="G66" s="43">
        <v>1.47884471950814</v>
      </c>
      <c r="H66" s="42">
        <v>65.541676</v>
      </c>
      <c r="I66" s="43">
        <v>0.0984058732756735</v>
      </c>
      <c r="J66" s="48">
        <f>IF(0.2&lt;I66,20,10)</f>
        <v>10</v>
      </c>
      <c r="K66" s="48">
        <f t="shared" si="3"/>
        <v>5</v>
      </c>
      <c r="L66" s="48">
        <f t="shared" si="4"/>
        <v>15</v>
      </c>
    </row>
    <row r="67" spans="1:12">
      <c r="A67" s="9">
        <v>65</v>
      </c>
      <c r="B67" s="9"/>
      <c r="C67" s="11" t="s">
        <v>92</v>
      </c>
      <c r="D67" s="11"/>
      <c r="E67" s="41" t="s">
        <v>18</v>
      </c>
      <c r="F67" s="42">
        <v>30053.747905</v>
      </c>
      <c r="G67" s="43">
        <v>0.612856878516609</v>
      </c>
      <c r="H67" s="42">
        <v>1528.4751</v>
      </c>
      <c r="I67" s="43">
        <v>0.0508580528735223</v>
      </c>
      <c r="J67" s="48">
        <f>IF(I67&lt;0.2,50,100)</f>
        <v>50</v>
      </c>
      <c r="K67" s="48">
        <f t="shared" si="3"/>
        <v>25</v>
      </c>
      <c r="L67" s="48">
        <f t="shared" si="4"/>
        <v>75</v>
      </c>
    </row>
    <row r="68" spans="1:12">
      <c r="A68" s="9">
        <v>66</v>
      </c>
      <c r="B68" s="9"/>
      <c r="C68" s="11" t="s">
        <v>93</v>
      </c>
      <c r="D68" s="11"/>
      <c r="E68" s="41" t="s">
        <v>63</v>
      </c>
      <c r="F68" s="42">
        <v>5650.705541</v>
      </c>
      <c r="G68" s="43">
        <v>4.05053113338799</v>
      </c>
      <c r="H68" s="42">
        <v>635.768669</v>
      </c>
      <c r="I68" s="43">
        <v>0.112511378337985</v>
      </c>
      <c r="J68" s="49">
        <f>IF(I68&lt;0.2,30,60)</f>
        <v>30</v>
      </c>
      <c r="K68" s="48">
        <f t="shared" ref="K68:K99" si="6">J68*0.5</f>
        <v>15</v>
      </c>
      <c r="L68" s="48">
        <f t="shared" ref="L68:L99" si="7">J68+K68</f>
        <v>45</v>
      </c>
    </row>
    <row r="69" spans="1:12">
      <c r="A69" s="9">
        <v>67</v>
      </c>
      <c r="B69" s="9"/>
      <c r="C69" s="11" t="s">
        <v>94</v>
      </c>
      <c r="D69" s="11"/>
      <c r="E69" s="41" t="s">
        <v>63</v>
      </c>
      <c r="F69" s="42">
        <v>3287.794288</v>
      </c>
      <c r="G69" s="43">
        <v>0.404506384119932</v>
      </c>
      <c r="H69" s="42">
        <v>205.968186</v>
      </c>
      <c r="I69" s="43">
        <v>0.0626463117694911</v>
      </c>
      <c r="J69" s="49">
        <f>IF(I69&lt;0.2,30,60)</f>
        <v>30</v>
      </c>
      <c r="K69" s="48">
        <f t="shared" si="6"/>
        <v>15</v>
      </c>
      <c r="L69" s="48">
        <f t="shared" si="7"/>
        <v>45</v>
      </c>
    </row>
    <row r="70" spans="1:12">
      <c r="A70" s="9">
        <v>68</v>
      </c>
      <c r="B70" s="9"/>
      <c r="C70" s="11" t="s">
        <v>95</v>
      </c>
      <c r="D70" s="11"/>
      <c r="E70" s="41" t="s">
        <v>96</v>
      </c>
      <c r="F70" s="42">
        <v>9251.585283</v>
      </c>
      <c r="G70" s="43">
        <v>0.843252432953781</v>
      </c>
      <c r="H70" s="42">
        <v>2568.621649</v>
      </c>
      <c r="I70" s="43">
        <v>0.277641244222209</v>
      </c>
      <c r="J70" s="49">
        <f>IF(I70&lt;0.2,30,60)</f>
        <v>60</v>
      </c>
      <c r="K70" s="48">
        <f t="shared" si="6"/>
        <v>30</v>
      </c>
      <c r="L70" s="48">
        <f t="shared" si="7"/>
        <v>90</v>
      </c>
    </row>
    <row r="71" spans="1:12">
      <c r="A71" s="9">
        <v>69</v>
      </c>
      <c r="B71" s="9"/>
      <c r="C71" s="11" t="s">
        <v>97</v>
      </c>
      <c r="D71" s="11"/>
      <c r="E71" s="41" t="s">
        <v>52</v>
      </c>
      <c r="F71" s="42">
        <v>16.128713</v>
      </c>
      <c r="G71" s="43">
        <v>1.71500004881667</v>
      </c>
      <c r="H71" s="42">
        <v>3820.71394</v>
      </c>
      <c r="I71" s="43">
        <v>236.888953259941</v>
      </c>
      <c r="J71" s="48">
        <f>IF(0.2&lt;I71,20,10)</f>
        <v>20</v>
      </c>
      <c r="K71" s="48">
        <f t="shared" si="6"/>
        <v>10</v>
      </c>
      <c r="L71" s="48">
        <f t="shared" si="7"/>
        <v>30</v>
      </c>
    </row>
    <row r="72" spans="1:12">
      <c r="A72" s="9">
        <v>70</v>
      </c>
      <c r="B72" s="9"/>
      <c r="C72" s="11" t="s">
        <v>98</v>
      </c>
      <c r="D72" s="11"/>
      <c r="E72" s="41" t="s">
        <v>18</v>
      </c>
      <c r="F72" s="42">
        <v>5428.126414</v>
      </c>
      <c r="G72" s="43">
        <v>0.492807738823308</v>
      </c>
      <c r="H72" s="42">
        <v>553.595415</v>
      </c>
      <c r="I72" s="43">
        <v>0.101986463243043</v>
      </c>
      <c r="J72" s="49">
        <f>IF(I72&lt;0.2,30,60)</f>
        <v>30</v>
      </c>
      <c r="K72" s="48">
        <f t="shared" si="6"/>
        <v>15</v>
      </c>
      <c r="L72" s="48">
        <f t="shared" si="7"/>
        <v>45</v>
      </c>
    </row>
    <row r="73" spans="1:12">
      <c r="A73" s="9">
        <v>71</v>
      </c>
      <c r="B73" s="9"/>
      <c r="C73" s="11" t="s">
        <v>99</v>
      </c>
      <c r="D73" s="11"/>
      <c r="E73" s="41" t="s">
        <v>52</v>
      </c>
      <c r="F73" s="42">
        <v>916.186062</v>
      </c>
      <c r="G73" s="43">
        <v>0.379411384103032</v>
      </c>
      <c r="H73" s="42">
        <v>336.550041</v>
      </c>
      <c r="I73" s="43">
        <v>0.367338093165622</v>
      </c>
      <c r="J73" s="48">
        <f>IF(0.2&lt;I73,20,10)</f>
        <v>20</v>
      </c>
      <c r="K73" s="48">
        <f t="shared" si="6"/>
        <v>10</v>
      </c>
      <c r="L73" s="48">
        <f t="shared" si="7"/>
        <v>30</v>
      </c>
    </row>
    <row r="74" spans="1:12">
      <c r="A74" s="9">
        <v>72</v>
      </c>
      <c r="B74" s="9"/>
      <c r="C74" s="11" t="s">
        <v>100</v>
      </c>
      <c r="D74" s="11"/>
      <c r="E74" s="41" t="s">
        <v>33</v>
      </c>
      <c r="F74" s="42">
        <v>236.607054</v>
      </c>
      <c r="G74" s="43">
        <v>8.78108444271886</v>
      </c>
      <c r="H74" s="42">
        <v>157.796719</v>
      </c>
      <c r="I74" s="43">
        <v>0.666914685476791</v>
      </c>
      <c r="J74" s="48">
        <f>IF(0.2&lt;I74,20,10)</f>
        <v>20</v>
      </c>
      <c r="K74" s="48">
        <f t="shared" si="6"/>
        <v>10</v>
      </c>
      <c r="L74" s="48">
        <f t="shared" si="7"/>
        <v>30</v>
      </c>
    </row>
    <row r="75" spans="1:12">
      <c r="A75" s="9">
        <v>73</v>
      </c>
      <c r="B75" s="9"/>
      <c r="C75" s="11" t="s">
        <v>101</v>
      </c>
      <c r="D75" s="11"/>
      <c r="E75" s="41" t="s">
        <v>23</v>
      </c>
      <c r="F75" s="42">
        <v>5078.961541</v>
      </c>
      <c r="G75" s="43">
        <v>0.42753672611268</v>
      </c>
      <c r="H75" s="42">
        <v>610.392237</v>
      </c>
      <c r="I75" s="43">
        <v>0.120180519594921</v>
      </c>
      <c r="J75" s="49">
        <f>IF(I75&lt;0.2,30,60)</f>
        <v>30</v>
      </c>
      <c r="K75" s="48">
        <f t="shared" si="6"/>
        <v>15</v>
      </c>
      <c r="L75" s="48">
        <f t="shared" si="7"/>
        <v>45</v>
      </c>
    </row>
    <row r="76" spans="1:12">
      <c r="A76" s="9">
        <v>74</v>
      </c>
      <c r="B76" s="9"/>
      <c r="C76" s="11" t="s">
        <v>102</v>
      </c>
      <c r="D76" s="11"/>
      <c r="E76" s="41" t="s">
        <v>41</v>
      </c>
      <c r="F76" s="42">
        <v>195.888313</v>
      </c>
      <c r="G76" s="43">
        <v>0.599955170812306</v>
      </c>
      <c r="H76" s="42">
        <v>136.759357</v>
      </c>
      <c r="I76" s="43">
        <v>0.698149649183002</v>
      </c>
      <c r="J76" s="48">
        <f>IF(0.2&lt;I76,20,10)</f>
        <v>20</v>
      </c>
      <c r="K76" s="48">
        <f t="shared" si="6"/>
        <v>10</v>
      </c>
      <c r="L76" s="48">
        <f t="shared" si="7"/>
        <v>30</v>
      </c>
    </row>
    <row r="77" spans="1:12">
      <c r="A77" s="9">
        <v>75</v>
      </c>
      <c r="B77" s="9"/>
      <c r="C77" s="11" t="s">
        <v>103</v>
      </c>
      <c r="D77" s="11"/>
      <c r="E77" s="41" t="s">
        <v>33</v>
      </c>
      <c r="F77" s="42">
        <v>3178.689106</v>
      </c>
      <c r="G77" s="43">
        <v>1.24000569150985</v>
      </c>
      <c r="H77" s="42">
        <v>355.859614</v>
      </c>
      <c r="I77" s="43">
        <v>0.111951688929971</v>
      </c>
      <c r="J77" s="49">
        <f>IF(I77&lt;0.2,30,60)</f>
        <v>30</v>
      </c>
      <c r="K77" s="48">
        <f t="shared" si="6"/>
        <v>15</v>
      </c>
      <c r="L77" s="48">
        <f t="shared" si="7"/>
        <v>45</v>
      </c>
    </row>
    <row r="78" spans="1:12">
      <c r="A78" s="9">
        <v>76</v>
      </c>
      <c r="B78" s="9"/>
      <c r="C78" s="11" t="s">
        <v>104</v>
      </c>
      <c r="D78" s="11"/>
      <c r="E78" s="41" t="s">
        <v>49</v>
      </c>
      <c r="F78" s="42">
        <v>525.876318</v>
      </c>
      <c r="G78" s="43">
        <v>0.357748825531814</v>
      </c>
      <c r="H78" s="42">
        <v>30.148408</v>
      </c>
      <c r="I78" s="43">
        <v>0.057329845380107</v>
      </c>
      <c r="J78" s="48">
        <f>IF(0.2&lt;I78,20,10)</f>
        <v>10</v>
      </c>
      <c r="K78" s="48">
        <f t="shared" si="6"/>
        <v>5</v>
      </c>
      <c r="L78" s="48">
        <f t="shared" si="7"/>
        <v>15</v>
      </c>
    </row>
    <row r="79" spans="1:12">
      <c r="A79" s="9">
        <v>77</v>
      </c>
      <c r="B79" s="9"/>
      <c r="C79" s="11" t="s">
        <v>105</v>
      </c>
      <c r="D79" s="11"/>
      <c r="E79" s="41" t="s">
        <v>16</v>
      </c>
      <c r="F79" s="42">
        <v>2692.844728</v>
      </c>
      <c r="G79" s="43">
        <v>0.22049504027504</v>
      </c>
      <c r="H79" s="42">
        <v>158.272223</v>
      </c>
      <c r="I79" s="43">
        <v>0.0587751017926497</v>
      </c>
      <c r="J79" s="49">
        <f>IF(I79&lt;0.2,30,60)</f>
        <v>30</v>
      </c>
      <c r="K79" s="48">
        <f t="shared" si="6"/>
        <v>15</v>
      </c>
      <c r="L79" s="48">
        <f t="shared" si="7"/>
        <v>45</v>
      </c>
    </row>
    <row r="80" spans="1:12">
      <c r="A80" s="9">
        <v>78</v>
      </c>
      <c r="B80" s="9"/>
      <c r="C80" s="11" t="s">
        <v>106</v>
      </c>
      <c r="D80" s="11"/>
      <c r="E80" s="41" t="s">
        <v>55</v>
      </c>
      <c r="F80" s="42">
        <v>3812.381857</v>
      </c>
      <c r="G80" s="43">
        <v>1.18348268052139</v>
      </c>
      <c r="H80" s="42">
        <v>970.765459</v>
      </c>
      <c r="I80" s="43">
        <v>0.254634896348999</v>
      </c>
      <c r="J80" s="49">
        <f>IF(I80&lt;0.2,30,60)</f>
        <v>60</v>
      </c>
      <c r="K80" s="48">
        <f t="shared" si="6"/>
        <v>30</v>
      </c>
      <c r="L80" s="48">
        <f t="shared" si="7"/>
        <v>90</v>
      </c>
    </row>
    <row r="81" spans="1:12">
      <c r="A81" s="9">
        <v>79</v>
      </c>
      <c r="B81" s="9"/>
      <c r="C81" s="11" t="s">
        <v>107</v>
      </c>
      <c r="D81" s="11"/>
      <c r="E81" s="41" t="s">
        <v>23</v>
      </c>
      <c r="F81" s="42">
        <v>2561.773132</v>
      </c>
      <c r="G81" s="43">
        <v>0.272674584247174</v>
      </c>
      <c r="H81" s="42">
        <v>1905.198784</v>
      </c>
      <c r="I81" s="43">
        <v>0.74370316410985</v>
      </c>
      <c r="J81" s="49">
        <f>IF(I81&lt;0.2,30,60)</f>
        <v>60</v>
      </c>
      <c r="K81" s="48">
        <f t="shared" si="6"/>
        <v>30</v>
      </c>
      <c r="L81" s="48">
        <f t="shared" si="7"/>
        <v>90</v>
      </c>
    </row>
    <row r="82" spans="1:12">
      <c r="A82" s="9">
        <v>80</v>
      </c>
      <c r="B82" s="9"/>
      <c r="C82" s="11" t="s">
        <v>108</v>
      </c>
      <c r="D82" s="11"/>
      <c r="E82" s="41" t="s">
        <v>55</v>
      </c>
      <c r="F82" s="42">
        <v>2172.301868</v>
      </c>
      <c r="G82" s="43">
        <v>0.31488758105213</v>
      </c>
      <c r="H82" s="42">
        <v>336.810262</v>
      </c>
      <c r="I82" s="43">
        <v>0.155047632634085</v>
      </c>
      <c r="J82" s="49">
        <f>IF(I82&lt;0.2,30,60)</f>
        <v>30</v>
      </c>
      <c r="K82" s="48">
        <f t="shared" si="6"/>
        <v>15</v>
      </c>
      <c r="L82" s="48">
        <f t="shared" si="7"/>
        <v>45</v>
      </c>
    </row>
    <row r="83" spans="1:12">
      <c r="A83" s="9">
        <v>81</v>
      </c>
      <c r="B83" s="9"/>
      <c r="C83" s="11" t="s">
        <v>109</v>
      </c>
      <c r="D83" s="11"/>
      <c r="E83" s="41" t="s">
        <v>63</v>
      </c>
      <c r="F83" s="42">
        <v>681.455793</v>
      </c>
      <c r="G83" s="43">
        <v>0.849720171163118</v>
      </c>
      <c r="H83" s="42">
        <v>129.402475</v>
      </c>
      <c r="I83" s="43">
        <v>0.189891224536116</v>
      </c>
      <c r="J83" s="48">
        <f>IF(0.2&lt;I83,20,10)</f>
        <v>10</v>
      </c>
      <c r="K83" s="48">
        <f t="shared" si="6"/>
        <v>5</v>
      </c>
      <c r="L83" s="48">
        <f t="shared" si="7"/>
        <v>15</v>
      </c>
    </row>
    <row r="84" spans="1:12">
      <c r="A84" s="9">
        <v>82</v>
      </c>
      <c r="B84" s="9"/>
      <c r="C84" s="11" t="s">
        <v>110</v>
      </c>
      <c r="D84" s="11"/>
      <c r="E84" s="41" t="s">
        <v>55</v>
      </c>
      <c r="F84" s="42">
        <v>38932.890237</v>
      </c>
      <c r="G84" s="43">
        <v>1.03258436218702</v>
      </c>
      <c r="H84" s="42">
        <v>2015.523608</v>
      </c>
      <c r="I84" s="43">
        <v>0.0517691750016684</v>
      </c>
      <c r="J84" s="48">
        <f>IF(I84&lt;0.2,50,100)</f>
        <v>50</v>
      </c>
      <c r="K84" s="48">
        <f t="shared" si="6"/>
        <v>25</v>
      </c>
      <c r="L84" s="48">
        <f t="shared" si="7"/>
        <v>75</v>
      </c>
    </row>
    <row r="85" spans="1:12">
      <c r="A85" s="9">
        <v>83</v>
      </c>
      <c r="B85" s="9"/>
      <c r="C85" s="11" t="s">
        <v>111</v>
      </c>
      <c r="D85" s="11"/>
      <c r="E85" s="41" t="s">
        <v>63</v>
      </c>
      <c r="F85" s="42">
        <v>4551.882658</v>
      </c>
      <c r="G85" s="43">
        <v>1.26245364148025</v>
      </c>
      <c r="H85" s="42">
        <v>236.202201</v>
      </c>
      <c r="I85" s="43">
        <v>0.0518911006163288</v>
      </c>
      <c r="J85" s="49">
        <f>IF(I85&lt;0.2,30,60)</f>
        <v>30</v>
      </c>
      <c r="K85" s="48">
        <f t="shared" si="6"/>
        <v>15</v>
      </c>
      <c r="L85" s="48">
        <f t="shared" si="7"/>
        <v>45</v>
      </c>
    </row>
    <row r="86" spans="1:12">
      <c r="A86" s="9">
        <v>84</v>
      </c>
      <c r="B86" s="9"/>
      <c r="C86" s="11" t="s">
        <v>112</v>
      </c>
      <c r="D86" s="11"/>
      <c r="E86" s="41" t="s">
        <v>33</v>
      </c>
      <c r="F86" s="42">
        <v>100.051</v>
      </c>
      <c r="G86" s="43">
        <v>5.67006666666667</v>
      </c>
      <c r="H86" s="42">
        <v>72.998145</v>
      </c>
      <c r="I86" s="43">
        <v>0.729609349231892</v>
      </c>
      <c r="J86" s="48">
        <f>IF(0.2&lt;I86,20,10)</f>
        <v>20</v>
      </c>
      <c r="K86" s="48">
        <f t="shared" si="6"/>
        <v>10</v>
      </c>
      <c r="L86" s="48">
        <f t="shared" si="7"/>
        <v>30</v>
      </c>
    </row>
    <row r="87" spans="1:12">
      <c r="A87" s="9">
        <v>85</v>
      </c>
      <c r="B87" s="9"/>
      <c r="C87" s="11" t="s">
        <v>113</v>
      </c>
      <c r="D87" s="11"/>
      <c r="E87" s="41" t="s">
        <v>49</v>
      </c>
      <c r="F87" s="42">
        <v>1338.643381</v>
      </c>
      <c r="G87" s="43">
        <v>0.379083839617347</v>
      </c>
      <c r="H87" s="42">
        <v>212.237026</v>
      </c>
      <c r="I87" s="43">
        <v>0.15854635298122</v>
      </c>
      <c r="J87" s="49">
        <f>IF(I87&lt;0.2,30,60)</f>
        <v>30</v>
      </c>
      <c r="K87" s="48">
        <f t="shared" si="6"/>
        <v>15</v>
      </c>
      <c r="L87" s="48">
        <f t="shared" si="7"/>
        <v>45</v>
      </c>
    </row>
    <row r="88" spans="1:12">
      <c r="A88" s="9">
        <v>86</v>
      </c>
      <c r="B88" s="9"/>
      <c r="C88" s="11" t="s">
        <v>114</v>
      </c>
      <c r="D88" s="11"/>
      <c r="E88" s="41" t="s">
        <v>41</v>
      </c>
      <c r="F88" s="42">
        <v>365.496533</v>
      </c>
      <c r="G88" s="43">
        <v>1.61113220159146</v>
      </c>
      <c r="H88" s="42">
        <v>112.849665</v>
      </c>
      <c r="I88" s="43">
        <v>0.308757142164191</v>
      </c>
      <c r="J88" s="48">
        <f>IF(0.2&lt;I88,20,10)</f>
        <v>20</v>
      </c>
      <c r="K88" s="48">
        <f t="shared" si="6"/>
        <v>10</v>
      </c>
      <c r="L88" s="48">
        <f t="shared" si="7"/>
        <v>30</v>
      </c>
    </row>
    <row r="89" spans="1:12">
      <c r="A89" s="9">
        <v>87</v>
      </c>
      <c r="B89" s="9"/>
      <c r="C89" s="11" t="s">
        <v>115</v>
      </c>
      <c r="D89" s="11"/>
      <c r="E89" s="41" t="s">
        <v>33</v>
      </c>
      <c r="F89" s="42">
        <v>1821.254874</v>
      </c>
      <c r="G89" s="43">
        <v>0.731674775090278</v>
      </c>
      <c r="H89" s="42">
        <v>326.562093</v>
      </c>
      <c r="I89" s="43">
        <v>0.179306091454831</v>
      </c>
      <c r="J89" s="49">
        <f>IF(I89&lt;0.2,30,60)</f>
        <v>30</v>
      </c>
      <c r="K89" s="48">
        <f t="shared" si="6"/>
        <v>15</v>
      </c>
      <c r="L89" s="48">
        <f t="shared" si="7"/>
        <v>45</v>
      </c>
    </row>
    <row r="90" spans="1:12">
      <c r="A90" s="9">
        <v>88</v>
      </c>
      <c r="B90" s="9"/>
      <c r="C90" s="11" t="s">
        <v>116</v>
      </c>
      <c r="D90" s="11"/>
      <c r="E90" s="41" t="s">
        <v>49</v>
      </c>
      <c r="F90" s="42">
        <v>7174.743838</v>
      </c>
      <c r="G90" s="43">
        <v>0.736287469685686</v>
      </c>
      <c r="H90" s="42">
        <v>431.135624</v>
      </c>
      <c r="I90" s="43">
        <v>0.0600907340714455</v>
      </c>
      <c r="J90" s="49">
        <f>IF(I90&lt;0.2,30,60)</f>
        <v>30</v>
      </c>
      <c r="K90" s="48">
        <f t="shared" si="6"/>
        <v>15</v>
      </c>
      <c r="L90" s="48">
        <f t="shared" si="7"/>
        <v>45</v>
      </c>
    </row>
    <row r="91" spans="1:12">
      <c r="A91" s="9">
        <v>89</v>
      </c>
      <c r="B91" s="9"/>
      <c r="C91" s="11" t="s">
        <v>117</v>
      </c>
      <c r="D91" s="11"/>
      <c r="E91" s="41" t="s">
        <v>118</v>
      </c>
      <c r="F91" s="42">
        <v>1175.486127</v>
      </c>
      <c r="G91" s="43">
        <v>1.56560383616494</v>
      </c>
      <c r="H91" s="42">
        <v>186.412824</v>
      </c>
      <c r="I91" s="43">
        <v>0.158583601897328</v>
      </c>
      <c r="J91" s="49">
        <f>IF(I91&lt;0.2,30,60)</f>
        <v>30</v>
      </c>
      <c r="K91" s="48">
        <f t="shared" si="6"/>
        <v>15</v>
      </c>
      <c r="L91" s="48">
        <f t="shared" si="7"/>
        <v>45</v>
      </c>
    </row>
    <row r="92" spans="1:12">
      <c r="A92" s="9">
        <v>90</v>
      </c>
      <c r="B92" s="9"/>
      <c r="C92" s="11" t="s">
        <v>119</v>
      </c>
      <c r="D92" s="11"/>
      <c r="E92" s="41" t="s">
        <v>18</v>
      </c>
      <c r="F92" s="42">
        <v>1166.456432</v>
      </c>
      <c r="G92" s="43">
        <v>0.214348235292266</v>
      </c>
      <c r="H92" s="42">
        <v>170.410851</v>
      </c>
      <c r="I92" s="43">
        <v>0.146092769798367</v>
      </c>
      <c r="J92" s="49">
        <f>IF(I92&lt;0.2,30,60)</f>
        <v>30</v>
      </c>
      <c r="K92" s="48">
        <f t="shared" si="6"/>
        <v>15</v>
      </c>
      <c r="L92" s="48">
        <f t="shared" si="7"/>
        <v>45</v>
      </c>
    </row>
    <row r="93" spans="1:12">
      <c r="A93" s="9">
        <v>91</v>
      </c>
      <c r="B93" s="9"/>
      <c r="C93" s="11" t="s">
        <v>120</v>
      </c>
      <c r="D93" s="11"/>
      <c r="E93" s="41" t="s">
        <v>96</v>
      </c>
      <c r="F93" s="42">
        <v>4112.708221</v>
      </c>
      <c r="G93" s="43">
        <v>0.25065512415163</v>
      </c>
      <c r="H93" s="42">
        <v>443.9527</v>
      </c>
      <c r="I93" s="43">
        <v>0.107946558847312</v>
      </c>
      <c r="J93" s="49">
        <f>IF(I93&lt;0.2,30,60)</f>
        <v>30</v>
      </c>
      <c r="K93" s="48">
        <f t="shared" si="6"/>
        <v>15</v>
      </c>
      <c r="L93" s="48">
        <f t="shared" si="7"/>
        <v>45</v>
      </c>
    </row>
    <row r="94" spans="1:12">
      <c r="A94" s="9">
        <v>92</v>
      </c>
      <c r="B94" s="9"/>
      <c r="C94" s="11" t="s">
        <v>121</v>
      </c>
      <c r="D94" s="11"/>
      <c r="E94" s="41" t="s">
        <v>122</v>
      </c>
      <c r="F94" s="42">
        <v>430.39144</v>
      </c>
      <c r="G94" s="43">
        <v>0.415675751229431</v>
      </c>
      <c r="H94" s="42">
        <v>131.87731</v>
      </c>
      <c r="I94" s="43">
        <v>0.306412483482478</v>
      </c>
      <c r="J94" s="48">
        <f>IF(0.2&lt;I94,20,10)</f>
        <v>20</v>
      </c>
      <c r="K94" s="48">
        <f t="shared" si="6"/>
        <v>10</v>
      </c>
      <c r="L94" s="48">
        <f t="shared" si="7"/>
        <v>30</v>
      </c>
    </row>
    <row r="95" spans="1:12">
      <c r="A95" s="9">
        <v>93</v>
      </c>
      <c r="B95" s="9"/>
      <c r="C95" s="11" t="s">
        <v>123</v>
      </c>
      <c r="D95" s="11"/>
      <c r="E95" s="41" t="s">
        <v>23</v>
      </c>
      <c r="F95" s="42">
        <v>556.947585</v>
      </c>
      <c r="G95" s="43">
        <v>2.26940417549367</v>
      </c>
      <c r="H95" s="42">
        <v>111.18323</v>
      </c>
      <c r="I95" s="43">
        <v>0.199629611465144</v>
      </c>
      <c r="J95" s="48">
        <f>IF(0.2&lt;I95,20,10)</f>
        <v>10</v>
      </c>
      <c r="K95" s="48">
        <f t="shared" si="6"/>
        <v>5</v>
      </c>
      <c r="L95" s="48">
        <f t="shared" si="7"/>
        <v>15</v>
      </c>
    </row>
    <row r="96" spans="1:12">
      <c r="A96" s="9">
        <v>94</v>
      </c>
      <c r="B96" s="9"/>
      <c r="C96" s="11" t="s">
        <v>124</v>
      </c>
      <c r="D96" s="11"/>
      <c r="E96" s="41" t="s">
        <v>16</v>
      </c>
      <c r="F96" s="42">
        <v>4830.440482</v>
      </c>
      <c r="G96" s="43">
        <v>0.255440657586612</v>
      </c>
      <c r="H96" s="42">
        <v>261.185361</v>
      </c>
      <c r="I96" s="43">
        <v>0.0540707130070793</v>
      </c>
      <c r="J96" s="49">
        <f>IF(I96&lt;0.2,30,60)</f>
        <v>30</v>
      </c>
      <c r="K96" s="48">
        <f t="shared" si="6"/>
        <v>15</v>
      </c>
      <c r="L96" s="48">
        <f t="shared" si="7"/>
        <v>45</v>
      </c>
    </row>
    <row r="97" spans="1:12">
      <c r="A97" s="9">
        <v>95</v>
      </c>
      <c r="B97" s="9"/>
      <c r="C97" s="11" t="s">
        <v>125</v>
      </c>
      <c r="D97" s="11"/>
      <c r="E97" s="41" t="s">
        <v>23</v>
      </c>
      <c r="F97" s="42">
        <v>2303.108643</v>
      </c>
      <c r="G97" s="43">
        <v>0.277725450432411</v>
      </c>
      <c r="H97" s="42">
        <v>119.498319</v>
      </c>
      <c r="I97" s="43">
        <v>0.0518856630420799</v>
      </c>
      <c r="J97" s="49">
        <f>IF(I97&lt;0.2,30,60)</f>
        <v>30</v>
      </c>
      <c r="K97" s="48">
        <f t="shared" si="6"/>
        <v>15</v>
      </c>
      <c r="L97" s="48">
        <f t="shared" si="7"/>
        <v>45</v>
      </c>
    </row>
    <row r="98" spans="1:12">
      <c r="A98" s="9">
        <v>96</v>
      </c>
      <c r="B98" s="9"/>
      <c r="C98" s="11" t="s">
        <v>126</v>
      </c>
      <c r="D98" s="11"/>
      <c r="E98" s="41" t="s">
        <v>127</v>
      </c>
      <c r="F98" s="42">
        <v>3883.835896</v>
      </c>
      <c r="G98" s="43">
        <v>0.449249505926461</v>
      </c>
      <c r="H98" s="42">
        <v>354.193489</v>
      </c>
      <c r="I98" s="43">
        <v>0.0911968215147265</v>
      </c>
      <c r="J98" s="49">
        <f>IF(I98&lt;0.2,30,60)</f>
        <v>30</v>
      </c>
      <c r="K98" s="48">
        <f t="shared" si="6"/>
        <v>15</v>
      </c>
      <c r="L98" s="48">
        <f t="shared" si="7"/>
        <v>45</v>
      </c>
    </row>
    <row r="99" spans="1:12">
      <c r="A99" s="9">
        <v>97</v>
      </c>
      <c r="B99" s="9"/>
      <c r="C99" s="11" t="s">
        <v>128</v>
      </c>
      <c r="D99" s="11"/>
      <c r="E99" s="41" t="s">
        <v>96</v>
      </c>
      <c r="F99" s="42">
        <v>690.941603</v>
      </c>
      <c r="G99" s="43">
        <v>0.409969079437989</v>
      </c>
      <c r="H99" s="42">
        <v>102.970354</v>
      </c>
      <c r="I99" s="43">
        <v>0.149029025829264</v>
      </c>
      <c r="J99" s="48">
        <f>IF(0.2&lt;I99,20,10)</f>
        <v>10</v>
      </c>
      <c r="K99" s="48">
        <f t="shared" si="6"/>
        <v>5</v>
      </c>
      <c r="L99" s="48">
        <f t="shared" si="7"/>
        <v>15</v>
      </c>
    </row>
    <row r="100" spans="1:12">
      <c r="A100" s="9">
        <v>98</v>
      </c>
      <c r="B100" s="9"/>
      <c r="C100" s="11" t="s">
        <v>129</v>
      </c>
      <c r="D100" s="11"/>
      <c r="E100" s="41" t="s">
        <v>18</v>
      </c>
      <c r="F100" s="42">
        <v>612.625535</v>
      </c>
      <c r="G100" s="43">
        <v>0.471753797854806</v>
      </c>
      <c r="H100" s="42">
        <v>64.443245</v>
      </c>
      <c r="I100" s="43">
        <v>0.105191901607562</v>
      </c>
      <c r="J100" s="48">
        <f>IF(0.2&lt;I100,20,10)</f>
        <v>10</v>
      </c>
      <c r="K100" s="48">
        <f t="shared" ref="K100:K131" si="8">J100*0.5</f>
        <v>5</v>
      </c>
      <c r="L100" s="48">
        <f t="shared" ref="L100:L131" si="9">J100+K100</f>
        <v>15</v>
      </c>
    </row>
    <row r="101" spans="1:12">
      <c r="A101" s="9">
        <v>99</v>
      </c>
      <c r="B101" s="9"/>
      <c r="C101" s="11" t="s">
        <v>130</v>
      </c>
      <c r="D101" s="11"/>
      <c r="E101" s="41" t="s">
        <v>52</v>
      </c>
      <c r="F101" s="42">
        <v>30977.596211</v>
      </c>
      <c r="G101" s="43">
        <v>17.6761666352522</v>
      </c>
      <c r="H101" s="42">
        <v>1978.630729</v>
      </c>
      <c r="I101" s="43">
        <v>0.0638729588804375</v>
      </c>
      <c r="J101" s="48">
        <f>IF(I101&lt;0.2,50,100)</f>
        <v>50</v>
      </c>
      <c r="K101" s="48">
        <f t="shared" si="8"/>
        <v>25</v>
      </c>
      <c r="L101" s="48">
        <f t="shared" si="9"/>
        <v>75</v>
      </c>
    </row>
    <row r="102" spans="1:12">
      <c r="A102" s="9">
        <v>100</v>
      </c>
      <c r="B102" s="9"/>
      <c r="C102" s="11" t="s">
        <v>131</v>
      </c>
      <c r="D102" s="11"/>
      <c r="E102" s="41" t="s">
        <v>18</v>
      </c>
      <c r="F102" s="42">
        <v>3717.207771</v>
      </c>
      <c r="G102" s="43">
        <v>0.567557726375473</v>
      </c>
      <c r="H102" s="42">
        <v>255.170616</v>
      </c>
      <c r="I102" s="43">
        <v>0.0686457770778183</v>
      </c>
      <c r="J102" s="49">
        <f t="shared" ref="J102:J107" si="10">IF(I102&lt;0.2,30,60)</f>
        <v>30</v>
      </c>
      <c r="K102" s="48">
        <f t="shared" si="8"/>
        <v>15</v>
      </c>
      <c r="L102" s="48">
        <f t="shared" si="9"/>
        <v>45</v>
      </c>
    </row>
    <row r="103" spans="1:12">
      <c r="A103" s="9">
        <v>101</v>
      </c>
      <c r="B103" s="9"/>
      <c r="C103" s="11" t="s">
        <v>132</v>
      </c>
      <c r="D103" s="11"/>
      <c r="E103" s="41" t="s">
        <v>41</v>
      </c>
      <c r="F103" s="42">
        <v>1964.660984</v>
      </c>
      <c r="G103" s="43">
        <v>0.803105823399578</v>
      </c>
      <c r="H103" s="42">
        <v>215.789648</v>
      </c>
      <c r="I103" s="43">
        <v>0.10983556438356</v>
      </c>
      <c r="J103" s="49">
        <f t="shared" si="10"/>
        <v>30</v>
      </c>
      <c r="K103" s="48">
        <f t="shared" si="8"/>
        <v>15</v>
      </c>
      <c r="L103" s="48">
        <f t="shared" si="9"/>
        <v>45</v>
      </c>
    </row>
    <row r="104" spans="1:12">
      <c r="A104" s="9">
        <v>102</v>
      </c>
      <c r="B104" s="9"/>
      <c r="C104" s="11" t="s">
        <v>133</v>
      </c>
      <c r="D104" s="11"/>
      <c r="E104" s="41" t="s">
        <v>44</v>
      </c>
      <c r="F104" s="42">
        <v>2017.931091</v>
      </c>
      <c r="G104" s="43">
        <v>0.31172457281748</v>
      </c>
      <c r="H104" s="42">
        <v>470.400199</v>
      </c>
      <c r="I104" s="43">
        <v>0.233110139933911</v>
      </c>
      <c r="J104" s="49">
        <f t="shared" si="10"/>
        <v>60</v>
      </c>
      <c r="K104" s="48">
        <f t="shared" si="8"/>
        <v>30</v>
      </c>
      <c r="L104" s="48">
        <f t="shared" si="9"/>
        <v>90</v>
      </c>
    </row>
    <row r="105" spans="1:12">
      <c r="A105" s="9">
        <v>103</v>
      </c>
      <c r="B105" s="9"/>
      <c r="C105" s="11" t="s">
        <v>134</v>
      </c>
      <c r="D105" s="11"/>
      <c r="E105" s="41" t="s">
        <v>118</v>
      </c>
      <c r="F105" s="42">
        <v>7464.391132</v>
      </c>
      <c r="G105" s="43">
        <v>0.4194117536085</v>
      </c>
      <c r="H105" s="42">
        <v>425.332999</v>
      </c>
      <c r="I105" s="43">
        <v>0.0569816066010513</v>
      </c>
      <c r="J105" s="49">
        <f t="shared" si="10"/>
        <v>30</v>
      </c>
      <c r="K105" s="48">
        <f t="shared" si="8"/>
        <v>15</v>
      </c>
      <c r="L105" s="48">
        <f t="shared" si="9"/>
        <v>45</v>
      </c>
    </row>
    <row r="106" spans="1:12">
      <c r="A106" s="9">
        <v>104</v>
      </c>
      <c r="B106" s="9"/>
      <c r="C106" s="11" t="s">
        <v>135</v>
      </c>
      <c r="D106" s="11"/>
      <c r="E106" s="41" t="s">
        <v>55</v>
      </c>
      <c r="F106" s="42">
        <v>1337.491945</v>
      </c>
      <c r="G106" s="43">
        <v>1.25853057751272</v>
      </c>
      <c r="H106" s="42">
        <v>110.347803</v>
      </c>
      <c r="I106" s="43">
        <v>0.0825035271520832</v>
      </c>
      <c r="J106" s="49">
        <f t="shared" si="10"/>
        <v>30</v>
      </c>
      <c r="K106" s="48">
        <f t="shared" si="8"/>
        <v>15</v>
      </c>
      <c r="L106" s="48">
        <f t="shared" si="9"/>
        <v>45</v>
      </c>
    </row>
    <row r="107" spans="1:12">
      <c r="A107" s="9">
        <v>105</v>
      </c>
      <c r="B107" s="9"/>
      <c r="C107" s="11" t="s">
        <v>136</v>
      </c>
      <c r="D107" s="11"/>
      <c r="E107" s="41" t="s">
        <v>41</v>
      </c>
      <c r="F107" s="42">
        <v>8040.466899</v>
      </c>
      <c r="G107" s="43">
        <v>1.34205299852602</v>
      </c>
      <c r="H107" s="42">
        <v>907.654374</v>
      </c>
      <c r="I107" s="43">
        <v>0.112885779569951</v>
      </c>
      <c r="J107" s="49">
        <f t="shared" si="10"/>
        <v>30</v>
      </c>
      <c r="K107" s="48">
        <f t="shared" si="8"/>
        <v>15</v>
      </c>
      <c r="L107" s="48">
        <f t="shared" si="9"/>
        <v>45</v>
      </c>
    </row>
    <row r="108" spans="1:12">
      <c r="A108" s="9">
        <v>106</v>
      </c>
      <c r="B108" s="9"/>
      <c r="C108" s="11" t="s">
        <v>137</v>
      </c>
      <c r="D108" s="11"/>
      <c r="E108" s="41" t="s">
        <v>44</v>
      </c>
      <c r="F108" s="42">
        <v>278.712813</v>
      </c>
      <c r="G108" s="43">
        <v>0.338051615164569</v>
      </c>
      <c r="H108" s="42">
        <v>142.904302</v>
      </c>
      <c r="I108" s="43">
        <v>0.512729574438331</v>
      </c>
      <c r="J108" s="48">
        <f>IF(0.2&lt;I108,20,10)</f>
        <v>20</v>
      </c>
      <c r="K108" s="48">
        <f t="shared" si="8"/>
        <v>10</v>
      </c>
      <c r="L108" s="48">
        <f t="shared" si="9"/>
        <v>30</v>
      </c>
    </row>
    <row r="109" spans="1:12">
      <c r="A109" s="9">
        <v>107</v>
      </c>
      <c r="B109" s="9"/>
      <c r="C109" s="11" t="s">
        <v>138</v>
      </c>
      <c r="D109" s="11"/>
      <c r="E109" s="41" t="s">
        <v>52</v>
      </c>
      <c r="F109" s="42">
        <v>109.330021</v>
      </c>
      <c r="G109" s="43">
        <v>1.40704787798504</v>
      </c>
      <c r="H109" s="42">
        <v>77.831404</v>
      </c>
      <c r="I109" s="43">
        <v>0.7118941649156</v>
      </c>
      <c r="J109" s="48">
        <f>IF(0.2&lt;I109,20,10)</f>
        <v>20</v>
      </c>
      <c r="K109" s="48">
        <f t="shared" si="8"/>
        <v>10</v>
      </c>
      <c r="L109" s="48">
        <f t="shared" si="9"/>
        <v>30</v>
      </c>
    </row>
    <row r="110" spans="1:12">
      <c r="A110" s="9">
        <v>108</v>
      </c>
      <c r="B110" s="9"/>
      <c r="C110" s="11" t="s">
        <v>139</v>
      </c>
      <c r="D110" s="11"/>
      <c r="E110" s="41" t="s">
        <v>18</v>
      </c>
      <c r="F110" s="42">
        <v>167.761082</v>
      </c>
      <c r="G110" s="43">
        <v>4.24833946000642</v>
      </c>
      <c r="H110" s="42">
        <v>1004.00847</v>
      </c>
      <c r="I110" s="43">
        <v>5.98475199391001</v>
      </c>
      <c r="J110" s="48">
        <f>IF(0.2&lt;I110,20,10)</f>
        <v>20</v>
      </c>
      <c r="K110" s="48">
        <f t="shared" si="8"/>
        <v>10</v>
      </c>
      <c r="L110" s="48">
        <f t="shared" si="9"/>
        <v>30</v>
      </c>
    </row>
    <row r="111" spans="1:12">
      <c r="A111" s="9">
        <v>109</v>
      </c>
      <c r="B111" s="9"/>
      <c r="C111" s="11" t="s">
        <v>140</v>
      </c>
      <c r="D111" s="11"/>
      <c r="E111" s="41" t="s">
        <v>52</v>
      </c>
      <c r="F111" s="42">
        <v>131.114292</v>
      </c>
      <c r="G111" s="43">
        <v>1</v>
      </c>
      <c r="H111" s="42">
        <v>2590.300866</v>
      </c>
      <c r="I111" s="43">
        <v>19.7560527268835</v>
      </c>
      <c r="J111" s="48">
        <f>IF(0.2&lt;I111,20,10)</f>
        <v>20</v>
      </c>
      <c r="K111" s="48">
        <f t="shared" si="8"/>
        <v>10</v>
      </c>
      <c r="L111" s="48">
        <f t="shared" si="9"/>
        <v>30</v>
      </c>
    </row>
    <row r="112" spans="1:12">
      <c r="A112" s="9">
        <v>110</v>
      </c>
      <c r="B112" s="9"/>
      <c r="C112" s="11" t="s">
        <v>141</v>
      </c>
      <c r="D112" s="11"/>
      <c r="E112" s="41" t="s">
        <v>18</v>
      </c>
      <c r="F112" s="42">
        <v>3389.440367</v>
      </c>
      <c r="G112" s="43">
        <v>0.617225689594852</v>
      </c>
      <c r="H112" s="42">
        <v>169.956924</v>
      </c>
      <c r="I112" s="43">
        <v>0.0501430636321916</v>
      </c>
      <c r="J112" s="49">
        <f t="shared" ref="J112:J117" si="11">IF(I112&lt;0.2,30,60)</f>
        <v>30</v>
      </c>
      <c r="K112" s="48">
        <f t="shared" si="8"/>
        <v>15</v>
      </c>
      <c r="L112" s="48">
        <f t="shared" si="9"/>
        <v>45</v>
      </c>
    </row>
    <row r="113" spans="1:12">
      <c r="A113" s="9">
        <v>111</v>
      </c>
      <c r="B113" s="9"/>
      <c r="C113" s="11" t="s">
        <v>142</v>
      </c>
      <c r="D113" s="11"/>
      <c r="E113" s="41" t="s">
        <v>23</v>
      </c>
      <c r="F113" s="42">
        <v>4849.803694</v>
      </c>
      <c r="G113" s="43">
        <v>0.396579420223203</v>
      </c>
      <c r="H113" s="42">
        <v>293.841945</v>
      </c>
      <c r="I113" s="43">
        <v>0.0605884203856603</v>
      </c>
      <c r="J113" s="49">
        <f t="shared" si="11"/>
        <v>30</v>
      </c>
      <c r="K113" s="48">
        <f t="shared" si="8"/>
        <v>15</v>
      </c>
      <c r="L113" s="48">
        <f t="shared" si="9"/>
        <v>45</v>
      </c>
    </row>
    <row r="114" spans="1:12">
      <c r="A114" s="9">
        <v>112</v>
      </c>
      <c r="B114" s="9"/>
      <c r="C114" s="11" t="s">
        <v>143</v>
      </c>
      <c r="D114" s="11"/>
      <c r="E114" s="41" t="s">
        <v>63</v>
      </c>
      <c r="F114" s="42">
        <v>2323.53859</v>
      </c>
      <c r="G114" s="43">
        <v>0.28898944337398</v>
      </c>
      <c r="H114" s="42">
        <v>243.671751</v>
      </c>
      <c r="I114" s="43">
        <v>0.104870972252714</v>
      </c>
      <c r="J114" s="49">
        <f t="shared" si="11"/>
        <v>30</v>
      </c>
      <c r="K114" s="48">
        <f t="shared" si="8"/>
        <v>15</v>
      </c>
      <c r="L114" s="48">
        <f t="shared" si="9"/>
        <v>45</v>
      </c>
    </row>
    <row r="115" spans="1:12">
      <c r="A115" s="9">
        <v>113</v>
      </c>
      <c r="B115" s="9"/>
      <c r="C115" s="11" t="s">
        <v>144</v>
      </c>
      <c r="D115" s="11"/>
      <c r="E115" s="41" t="s">
        <v>16</v>
      </c>
      <c r="F115" s="42">
        <v>5954.884209</v>
      </c>
      <c r="G115" s="43">
        <v>0.754430077399227</v>
      </c>
      <c r="H115" s="42">
        <v>412.247822</v>
      </c>
      <c r="I115" s="43">
        <v>0.0692285202417443</v>
      </c>
      <c r="J115" s="49">
        <f t="shared" si="11"/>
        <v>30</v>
      </c>
      <c r="K115" s="48">
        <f t="shared" si="8"/>
        <v>15</v>
      </c>
      <c r="L115" s="48">
        <f t="shared" si="9"/>
        <v>45</v>
      </c>
    </row>
    <row r="116" spans="1:12">
      <c r="A116" s="9">
        <v>114</v>
      </c>
      <c r="B116" s="9"/>
      <c r="C116" s="11" t="s">
        <v>145</v>
      </c>
      <c r="D116" s="11"/>
      <c r="E116" s="41" t="s">
        <v>52</v>
      </c>
      <c r="F116" s="42">
        <v>3105.92157</v>
      </c>
      <c r="G116" s="43">
        <v>0.488923102418975</v>
      </c>
      <c r="H116" s="42">
        <v>840.733185</v>
      </c>
      <c r="I116" s="43">
        <v>0.270687190919634</v>
      </c>
      <c r="J116" s="49">
        <f t="shared" si="11"/>
        <v>60</v>
      </c>
      <c r="K116" s="48">
        <f t="shared" si="8"/>
        <v>30</v>
      </c>
      <c r="L116" s="48">
        <f t="shared" si="9"/>
        <v>90</v>
      </c>
    </row>
    <row r="117" spans="1:12">
      <c r="A117" s="9">
        <v>115</v>
      </c>
      <c r="B117" s="9"/>
      <c r="C117" s="11" t="s">
        <v>146</v>
      </c>
      <c r="D117" s="11"/>
      <c r="E117" s="41" t="s">
        <v>14</v>
      </c>
      <c r="F117" s="42">
        <v>7553.046186</v>
      </c>
      <c r="G117" s="43">
        <v>0.307356210726568</v>
      </c>
      <c r="H117" s="42">
        <v>940.985013</v>
      </c>
      <c r="I117" s="43">
        <v>0.124583511053351</v>
      </c>
      <c r="J117" s="49">
        <f t="shared" si="11"/>
        <v>30</v>
      </c>
      <c r="K117" s="48">
        <f t="shared" si="8"/>
        <v>15</v>
      </c>
      <c r="L117" s="48">
        <f t="shared" si="9"/>
        <v>45</v>
      </c>
    </row>
    <row r="118" spans="1:12">
      <c r="A118" s="9">
        <v>116</v>
      </c>
      <c r="B118" s="9"/>
      <c r="C118" s="11" t="s">
        <v>147</v>
      </c>
      <c r="D118" s="11"/>
      <c r="E118" s="41" t="s">
        <v>33</v>
      </c>
      <c r="F118" s="42">
        <v>598.790285</v>
      </c>
      <c r="G118" s="43">
        <v>0.917339787235359</v>
      </c>
      <c r="H118" s="42">
        <v>140.485362</v>
      </c>
      <c r="I118" s="43">
        <v>0.234615299411546</v>
      </c>
      <c r="J118" s="48">
        <f>IF(0.2&lt;I118,20,10)</f>
        <v>20</v>
      </c>
      <c r="K118" s="48">
        <f t="shared" si="8"/>
        <v>10</v>
      </c>
      <c r="L118" s="48">
        <f t="shared" si="9"/>
        <v>30</v>
      </c>
    </row>
    <row r="119" spans="1:12">
      <c r="A119" s="9">
        <v>117</v>
      </c>
      <c r="B119" s="9"/>
      <c r="C119" s="11" t="s">
        <v>148</v>
      </c>
      <c r="D119" s="11"/>
      <c r="E119" s="41" t="s">
        <v>52</v>
      </c>
      <c r="F119" s="42">
        <v>1363.979279</v>
      </c>
      <c r="G119" s="43">
        <v>5.34430213011785</v>
      </c>
      <c r="H119" s="42">
        <v>227.587562</v>
      </c>
      <c r="I119" s="43">
        <v>0.166855586081084</v>
      </c>
      <c r="J119" s="49">
        <f>IF(I119&lt;0.2,30,60)</f>
        <v>30</v>
      </c>
      <c r="K119" s="48">
        <f t="shared" si="8"/>
        <v>15</v>
      </c>
      <c r="L119" s="48">
        <f t="shared" si="9"/>
        <v>45</v>
      </c>
    </row>
    <row r="120" spans="1:12">
      <c r="A120" s="9">
        <v>118</v>
      </c>
      <c r="B120" s="9"/>
      <c r="C120" s="11" t="s">
        <v>149</v>
      </c>
      <c r="D120" s="11"/>
      <c r="E120" s="41" t="s">
        <v>18</v>
      </c>
      <c r="F120" s="42">
        <v>475.10612</v>
      </c>
      <c r="G120" s="43">
        <v>0.267261037956855</v>
      </c>
      <c r="H120" s="42">
        <v>93.37853</v>
      </c>
      <c r="I120" s="43">
        <v>0.196542469290861</v>
      </c>
      <c r="J120" s="48">
        <f>IF(0.2&lt;I120,20,10)</f>
        <v>10</v>
      </c>
      <c r="K120" s="48">
        <f t="shared" si="8"/>
        <v>5</v>
      </c>
      <c r="L120" s="48">
        <f t="shared" si="9"/>
        <v>15</v>
      </c>
    </row>
    <row r="121" spans="1:12">
      <c r="A121" s="9">
        <v>119</v>
      </c>
      <c r="B121" s="9"/>
      <c r="C121" s="11" t="s">
        <v>150</v>
      </c>
      <c r="D121" s="11"/>
      <c r="E121" s="41" t="s">
        <v>23</v>
      </c>
      <c r="F121" s="42">
        <v>14820.849036</v>
      </c>
      <c r="G121" s="43">
        <v>93041.0174020039</v>
      </c>
      <c r="H121" s="42">
        <v>1327.517034</v>
      </c>
      <c r="I121" s="43">
        <v>0.0895709166712006</v>
      </c>
      <c r="J121" s="48">
        <f>IF(I121&lt;0.2,50,100)</f>
        <v>50</v>
      </c>
      <c r="K121" s="48">
        <f t="shared" si="8"/>
        <v>25</v>
      </c>
      <c r="L121" s="48">
        <f t="shared" si="9"/>
        <v>75</v>
      </c>
    </row>
    <row r="122" spans="1:12">
      <c r="A122" s="9">
        <v>120</v>
      </c>
      <c r="B122" s="9"/>
      <c r="C122" s="11" t="s">
        <v>151</v>
      </c>
      <c r="D122" s="11"/>
      <c r="E122" s="41" t="s">
        <v>33</v>
      </c>
      <c r="F122" s="42">
        <v>2902.789692</v>
      </c>
      <c r="G122" s="43">
        <v>18.0355279376644</v>
      </c>
      <c r="H122" s="42">
        <v>559.56</v>
      </c>
      <c r="I122" s="43">
        <v>0.192766290145693</v>
      </c>
      <c r="J122" s="49">
        <f>IF(I122&lt;0.2,30,60)</f>
        <v>30</v>
      </c>
      <c r="K122" s="48">
        <f t="shared" si="8"/>
        <v>15</v>
      </c>
      <c r="L122" s="48">
        <f t="shared" si="9"/>
        <v>45</v>
      </c>
    </row>
    <row r="123" spans="1:12">
      <c r="A123" s="9">
        <v>121</v>
      </c>
      <c r="B123" s="9"/>
      <c r="C123" s="11" t="s">
        <v>152</v>
      </c>
      <c r="D123" s="11"/>
      <c r="E123" s="41" t="s">
        <v>118</v>
      </c>
      <c r="F123" s="42">
        <v>3123.715037</v>
      </c>
      <c r="G123" s="43">
        <v>0.547908278357268</v>
      </c>
      <c r="H123" s="42">
        <v>198.649284</v>
      </c>
      <c r="I123" s="43">
        <v>0.0635939199469302</v>
      </c>
      <c r="J123" s="49">
        <f>IF(I123&lt;0.2,30,60)</f>
        <v>30</v>
      </c>
      <c r="K123" s="48">
        <f t="shared" si="8"/>
        <v>15</v>
      </c>
      <c r="L123" s="48">
        <f t="shared" si="9"/>
        <v>45</v>
      </c>
    </row>
    <row r="124" spans="1:12">
      <c r="A124" s="9">
        <v>122</v>
      </c>
      <c r="B124" s="9"/>
      <c r="C124" s="11" t="s">
        <v>153</v>
      </c>
      <c r="D124" s="11"/>
      <c r="E124" s="41" t="s">
        <v>23</v>
      </c>
      <c r="F124" s="42">
        <v>7806.800495</v>
      </c>
      <c r="G124" s="43">
        <v>1.55529625827601</v>
      </c>
      <c r="H124" s="42">
        <v>2995.594387</v>
      </c>
      <c r="I124" s="43">
        <v>0.38371601642934</v>
      </c>
      <c r="J124" s="49">
        <f>IF(I124&lt;0.2,30,60)</f>
        <v>60</v>
      </c>
      <c r="K124" s="48">
        <f t="shared" si="8"/>
        <v>30</v>
      </c>
      <c r="L124" s="48">
        <f t="shared" si="9"/>
        <v>90</v>
      </c>
    </row>
    <row r="125" spans="1:12">
      <c r="A125" s="9">
        <v>123</v>
      </c>
      <c r="B125" s="9"/>
      <c r="C125" s="11" t="s">
        <v>154</v>
      </c>
      <c r="D125" s="11"/>
      <c r="E125" s="41" t="s">
        <v>52</v>
      </c>
      <c r="F125" s="42">
        <v>665.743146</v>
      </c>
      <c r="G125" s="43">
        <v>12.924865026248</v>
      </c>
      <c r="H125" s="42">
        <v>74.508678</v>
      </c>
      <c r="I125" s="43">
        <v>0.111918054955086</v>
      </c>
      <c r="J125" s="48">
        <f>IF(0.2&lt;I125,20,10)</f>
        <v>10</v>
      </c>
      <c r="K125" s="48">
        <f t="shared" si="8"/>
        <v>5</v>
      </c>
      <c r="L125" s="48">
        <f t="shared" si="9"/>
        <v>15</v>
      </c>
    </row>
    <row r="126" spans="1:12">
      <c r="A126" s="9">
        <v>124</v>
      </c>
      <c r="B126" s="9"/>
      <c r="C126" s="11" t="s">
        <v>155</v>
      </c>
      <c r="D126" s="11"/>
      <c r="E126" s="41" t="s">
        <v>118</v>
      </c>
      <c r="F126" s="42">
        <v>83321.783017</v>
      </c>
      <c r="G126" s="43">
        <v>0.874826461013785</v>
      </c>
      <c r="H126" s="42">
        <v>4485.048052</v>
      </c>
      <c r="I126" s="43">
        <v>0.0538280373943141</v>
      </c>
      <c r="J126" s="48">
        <f>IF(I126&lt;0.2,50,100)</f>
        <v>50</v>
      </c>
      <c r="K126" s="48">
        <f t="shared" si="8"/>
        <v>25</v>
      </c>
      <c r="L126" s="48">
        <f t="shared" si="9"/>
        <v>75</v>
      </c>
    </row>
    <row r="127" spans="1:12">
      <c r="A127" s="9">
        <v>125</v>
      </c>
      <c r="B127" s="9"/>
      <c r="C127" s="11" t="s">
        <v>156</v>
      </c>
      <c r="D127" s="11"/>
      <c r="E127" s="41" t="s">
        <v>33</v>
      </c>
      <c r="F127" s="42">
        <v>4090.235834</v>
      </c>
      <c r="G127" s="43">
        <v>0.465376483300664</v>
      </c>
      <c r="H127" s="42">
        <v>485.865047</v>
      </c>
      <c r="I127" s="43">
        <v>0.118786560657764</v>
      </c>
      <c r="J127" s="49">
        <f>IF(I127&lt;0.2,30,60)</f>
        <v>30</v>
      </c>
      <c r="K127" s="48">
        <f t="shared" si="8"/>
        <v>15</v>
      </c>
      <c r="L127" s="48">
        <f t="shared" si="9"/>
        <v>45</v>
      </c>
    </row>
    <row r="128" spans="1:12">
      <c r="A128" s="9">
        <v>126</v>
      </c>
      <c r="B128" s="9"/>
      <c r="C128" s="11" t="s">
        <v>157</v>
      </c>
      <c r="D128" s="11"/>
      <c r="E128" s="41" t="s">
        <v>44</v>
      </c>
      <c r="F128" s="42">
        <v>3140.148924</v>
      </c>
      <c r="G128" s="43">
        <v>0.596243044604861</v>
      </c>
      <c r="H128" s="42">
        <v>279.070761</v>
      </c>
      <c r="I128" s="43">
        <v>0.0888718235199217</v>
      </c>
      <c r="J128" s="49">
        <f>IF(I128&lt;0.2,30,60)</f>
        <v>30</v>
      </c>
      <c r="K128" s="48">
        <f t="shared" si="8"/>
        <v>15</v>
      </c>
      <c r="L128" s="48">
        <f t="shared" si="9"/>
        <v>45</v>
      </c>
    </row>
    <row r="129" spans="1:12">
      <c r="A129" s="9">
        <v>127</v>
      </c>
      <c r="B129" s="9"/>
      <c r="C129" s="11" t="s">
        <v>158</v>
      </c>
      <c r="D129" s="11"/>
      <c r="E129" s="41" t="s">
        <v>33</v>
      </c>
      <c r="F129" s="42">
        <v>29828.522813</v>
      </c>
      <c r="G129" s="43">
        <v>0.502557898842308</v>
      </c>
      <c r="H129" s="42">
        <v>1517.509058</v>
      </c>
      <c r="I129" s="43">
        <v>0.0508744287309673</v>
      </c>
      <c r="J129" s="48">
        <f>IF(I129&lt;0.2,50,100)</f>
        <v>50</v>
      </c>
      <c r="K129" s="48">
        <f t="shared" si="8"/>
        <v>25</v>
      </c>
      <c r="L129" s="48">
        <f t="shared" si="9"/>
        <v>75</v>
      </c>
    </row>
    <row r="130" spans="1:12">
      <c r="A130" s="9">
        <v>128</v>
      </c>
      <c r="B130" s="9"/>
      <c r="C130" s="11" t="s">
        <v>159</v>
      </c>
      <c r="D130" s="11"/>
      <c r="E130" s="41" t="s">
        <v>96</v>
      </c>
      <c r="F130" s="42">
        <v>7388.750054</v>
      </c>
      <c r="G130" s="43">
        <v>1.00799821303909</v>
      </c>
      <c r="H130" s="42">
        <v>582.392713</v>
      </c>
      <c r="I130" s="43">
        <v>0.0788215474530383</v>
      </c>
      <c r="J130" s="49">
        <f>IF(I130&lt;0.2,30,60)</f>
        <v>30</v>
      </c>
      <c r="K130" s="48">
        <f t="shared" si="8"/>
        <v>15</v>
      </c>
      <c r="L130" s="48">
        <f t="shared" si="9"/>
        <v>45</v>
      </c>
    </row>
    <row r="131" spans="1:12">
      <c r="A131" s="9">
        <v>129</v>
      </c>
      <c r="B131" s="9"/>
      <c r="C131" s="11" t="s">
        <v>160</v>
      </c>
      <c r="D131" s="11"/>
      <c r="E131" s="41" t="s">
        <v>33</v>
      </c>
      <c r="F131" s="42">
        <v>3399.414711</v>
      </c>
      <c r="G131" s="43">
        <v>0.888381901285564</v>
      </c>
      <c r="H131" s="42">
        <v>5198.991682</v>
      </c>
      <c r="I131" s="43">
        <v>1.52937847364631</v>
      </c>
      <c r="J131" s="49">
        <f>IF(I131&lt;0.2,30,60)</f>
        <v>60</v>
      </c>
      <c r="K131" s="48">
        <f t="shared" si="8"/>
        <v>30</v>
      </c>
      <c r="L131" s="48">
        <f t="shared" si="9"/>
        <v>90</v>
      </c>
    </row>
    <row r="132" spans="1:12">
      <c r="A132" s="9">
        <v>130</v>
      </c>
      <c r="B132" s="9"/>
      <c r="C132" s="11" t="s">
        <v>161</v>
      </c>
      <c r="D132" s="11"/>
      <c r="E132" s="41" t="s">
        <v>63</v>
      </c>
      <c r="F132" s="42">
        <v>3060.919726</v>
      </c>
      <c r="G132" s="43">
        <v>0.520400439095215</v>
      </c>
      <c r="H132" s="42">
        <v>262.407983</v>
      </c>
      <c r="I132" s="43">
        <v>0.0857284759123409</v>
      </c>
      <c r="J132" s="49">
        <f>IF(I132&lt;0.2,30,60)</f>
        <v>30</v>
      </c>
      <c r="K132" s="48">
        <f t="shared" ref="K132:K163" si="12">J132*0.5</f>
        <v>15</v>
      </c>
      <c r="L132" s="48">
        <f t="shared" ref="L132:L163" si="13">J132+K132</f>
        <v>45</v>
      </c>
    </row>
    <row r="133" spans="1:12">
      <c r="A133" s="9">
        <v>131</v>
      </c>
      <c r="B133" s="9"/>
      <c r="C133" s="11" t="s">
        <v>162</v>
      </c>
      <c r="D133" s="11"/>
      <c r="E133" s="41" t="s">
        <v>33</v>
      </c>
      <c r="F133" s="42">
        <v>473.803039</v>
      </c>
      <c r="G133" s="43">
        <v>2.15713092416692</v>
      </c>
      <c r="H133" s="42">
        <v>100.951467</v>
      </c>
      <c r="I133" s="43">
        <v>0.213066313827506</v>
      </c>
      <c r="J133" s="48">
        <f>IF(0.2&lt;I133,20,10)</f>
        <v>20</v>
      </c>
      <c r="K133" s="48">
        <f t="shared" si="12"/>
        <v>10</v>
      </c>
      <c r="L133" s="48">
        <f t="shared" si="13"/>
        <v>30</v>
      </c>
    </row>
    <row r="134" spans="1:12">
      <c r="A134" s="9">
        <v>132</v>
      </c>
      <c r="B134" s="9"/>
      <c r="C134" s="11" t="s">
        <v>163</v>
      </c>
      <c r="D134" s="11"/>
      <c r="E134" s="41" t="s">
        <v>23</v>
      </c>
      <c r="F134" s="42">
        <v>1048.075928</v>
      </c>
      <c r="G134" s="43">
        <v>0.36531686403871</v>
      </c>
      <c r="H134" s="42">
        <v>55.613341</v>
      </c>
      <c r="I134" s="43">
        <v>0.053062320690949</v>
      </c>
      <c r="J134" s="49">
        <f>IF(I134&lt;0.2,30,60)</f>
        <v>30</v>
      </c>
      <c r="K134" s="48">
        <f t="shared" si="12"/>
        <v>15</v>
      </c>
      <c r="L134" s="48">
        <f t="shared" si="13"/>
        <v>45</v>
      </c>
    </row>
    <row r="135" spans="1:12">
      <c r="A135" s="9">
        <v>133</v>
      </c>
      <c r="B135" s="9"/>
      <c r="C135" s="11" t="s">
        <v>164</v>
      </c>
      <c r="D135" s="11"/>
      <c r="E135" s="41" t="s">
        <v>49</v>
      </c>
      <c r="F135" s="42">
        <v>1605.219896</v>
      </c>
      <c r="G135" s="43">
        <v>0.551710378583765</v>
      </c>
      <c r="H135" s="42">
        <v>100.624385</v>
      </c>
      <c r="I135" s="43">
        <v>0.0626857324973002</v>
      </c>
      <c r="J135" s="49">
        <f>IF(I135&lt;0.2,30,60)</f>
        <v>30</v>
      </c>
      <c r="K135" s="48">
        <f t="shared" si="12"/>
        <v>15</v>
      </c>
      <c r="L135" s="48">
        <f t="shared" si="13"/>
        <v>45</v>
      </c>
    </row>
    <row r="136" spans="1:12">
      <c r="A136" s="9">
        <v>134</v>
      </c>
      <c r="B136" s="9"/>
      <c r="C136" s="11" t="s">
        <v>165</v>
      </c>
      <c r="D136" s="11"/>
      <c r="E136" s="41" t="s">
        <v>52</v>
      </c>
      <c r="F136" s="42">
        <v>153.98349</v>
      </c>
      <c r="G136" s="43">
        <v>0.520933513964541</v>
      </c>
      <c r="H136" s="42">
        <v>1128.642509</v>
      </c>
      <c r="I136" s="43">
        <v>7.32963325483791</v>
      </c>
      <c r="J136" s="48">
        <f>IF(0.2&lt;I136,20,10)</f>
        <v>20</v>
      </c>
      <c r="K136" s="48">
        <f t="shared" si="12"/>
        <v>10</v>
      </c>
      <c r="L136" s="48">
        <f t="shared" si="13"/>
        <v>30</v>
      </c>
    </row>
    <row r="137" spans="1:12">
      <c r="A137" s="9">
        <v>135</v>
      </c>
      <c r="B137" s="9"/>
      <c r="C137" s="11" t="s">
        <v>166</v>
      </c>
      <c r="D137" s="11"/>
      <c r="E137" s="41" t="s">
        <v>167</v>
      </c>
      <c r="F137" s="42">
        <v>187.153314</v>
      </c>
      <c r="G137" s="43">
        <v>1.27921012098975</v>
      </c>
      <c r="H137" s="42">
        <v>230.050136</v>
      </c>
      <c r="I137" s="43">
        <v>1.22920685230292</v>
      </c>
      <c r="J137" s="48">
        <f>IF(0.2&lt;I137,20,10)</f>
        <v>20</v>
      </c>
      <c r="K137" s="48">
        <f t="shared" si="12"/>
        <v>10</v>
      </c>
      <c r="L137" s="48">
        <f t="shared" si="13"/>
        <v>30</v>
      </c>
    </row>
    <row r="138" spans="1:12">
      <c r="A138" s="9">
        <v>136</v>
      </c>
      <c r="B138" s="9"/>
      <c r="C138" s="11" t="s">
        <v>168</v>
      </c>
      <c r="D138" s="11"/>
      <c r="E138" s="41" t="s">
        <v>33</v>
      </c>
      <c r="F138" s="42">
        <v>1083.90969</v>
      </c>
      <c r="G138" s="43">
        <v>0.241373218989654</v>
      </c>
      <c r="H138" s="42">
        <v>376.310828</v>
      </c>
      <c r="I138" s="43">
        <v>0.347179134453535</v>
      </c>
      <c r="J138" s="49">
        <f>IF(I138&lt;0.2,30,60)</f>
        <v>60</v>
      </c>
      <c r="K138" s="48">
        <f t="shared" si="12"/>
        <v>30</v>
      </c>
      <c r="L138" s="48">
        <f t="shared" si="13"/>
        <v>90</v>
      </c>
    </row>
    <row r="139" spans="1:12">
      <c r="A139" s="9">
        <v>137</v>
      </c>
      <c r="B139" s="9"/>
      <c r="C139" s="11" t="s">
        <v>169</v>
      </c>
      <c r="D139" s="11"/>
      <c r="E139" s="41" t="s">
        <v>18</v>
      </c>
      <c r="F139" s="42">
        <v>4378.035944</v>
      </c>
      <c r="G139" s="43">
        <v>12.4379244137752</v>
      </c>
      <c r="H139" s="42">
        <v>910.573395</v>
      </c>
      <c r="I139" s="43">
        <v>0.207986733468445</v>
      </c>
      <c r="J139" s="49">
        <f>IF(I139&lt;0.2,30,60)</f>
        <v>60</v>
      </c>
      <c r="K139" s="48">
        <f t="shared" si="12"/>
        <v>30</v>
      </c>
      <c r="L139" s="48">
        <f t="shared" si="13"/>
        <v>90</v>
      </c>
    </row>
    <row r="140" spans="1:12">
      <c r="A140" s="9">
        <v>138</v>
      </c>
      <c r="B140" s="9"/>
      <c r="C140" s="11" t="s">
        <v>170</v>
      </c>
      <c r="D140" s="11"/>
      <c r="E140" s="41" t="s">
        <v>118</v>
      </c>
      <c r="F140" s="42">
        <v>16551.81066</v>
      </c>
      <c r="G140" s="43">
        <v>0.723371791224311</v>
      </c>
      <c r="H140" s="42">
        <v>2987.746399</v>
      </c>
      <c r="I140" s="43">
        <v>0.18050873468607</v>
      </c>
      <c r="J140" s="48">
        <f>IF(I140&lt;0.2,50,100)</f>
        <v>50</v>
      </c>
      <c r="K140" s="48">
        <f t="shared" si="12"/>
        <v>25</v>
      </c>
      <c r="L140" s="48">
        <f t="shared" si="13"/>
        <v>75</v>
      </c>
    </row>
    <row r="141" spans="1:12">
      <c r="A141" s="9">
        <v>139</v>
      </c>
      <c r="B141" s="9"/>
      <c r="C141" s="11" t="s">
        <v>171</v>
      </c>
      <c r="D141" s="11"/>
      <c r="E141" s="41" t="s">
        <v>33</v>
      </c>
      <c r="F141" s="42">
        <v>185.80608</v>
      </c>
      <c r="G141" s="43">
        <v>36.161216</v>
      </c>
      <c r="H141" s="42">
        <v>285.147078</v>
      </c>
      <c r="I141" s="43">
        <v>1.53464880158927</v>
      </c>
      <c r="J141" s="48">
        <f>IF(0.2&lt;I141,20,10)</f>
        <v>20</v>
      </c>
      <c r="K141" s="48">
        <f t="shared" si="12"/>
        <v>10</v>
      </c>
      <c r="L141" s="48">
        <f t="shared" si="13"/>
        <v>30</v>
      </c>
    </row>
    <row r="142" spans="1:12">
      <c r="A142" s="9">
        <v>140</v>
      </c>
      <c r="B142" s="9"/>
      <c r="C142" s="11" t="s">
        <v>172</v>
      </c>
      <c r="D142" s="11"/>
      <c r="E142" s="41" t="s">
        <v>52</v>
      </c>
      <c r="F142" s="42">
        <v>342.489512</v>
      </c>
      <c r="G142" s="43">
        <v>17.5752318571782</v>
      </c>
      <c r="H142" s="42">
        <v>291.579023</v>
      </c>
      <c r="I142" s="43">
        <v>0.851351684602827</v>
      </c>
      <c r="J142" s="48">
        <f>IF(0.2&lt;I142,20,10)</f>
        <v>20</v>
      </c>
      <c r="K142" s="48">
        <f t="shared" si="12"/>
        <v>10</v>
      </c>
      <c r="L142" s="48">
        <f t="shared" si="13"/>
        <v>30</v>
      </c>
    </row>
    <row r="143" spans="1:12">
      <c r="A143" s="9">
        <v>141</v>
      </c>
      <c r="B143" s="9"/>
      <c r="C143" s="11" t="s">
        <v>173</v>
      </c>
      <c r="D143" s="11"/>
      <c r="E143" s="41" t="s">
        <v>18</v>
      </c>
      <c r="F143" s="42">
        <v>887.548405</v>
      </c>
      <c r="G143" s="43">
        <v>13.8039301782316</v>
      </c>
      <c r="H143" s="42">
        <v>88.382071</v>
      </c>
      <c r="I143" s="43">
        <v>0.0995800009352729</v>
      </c>
      <c r="J143" s="48">
        <f>IF(0.2&lt;I143,20,10)</f>
        <v>10</v>
      </c>
      <c r="K143" s="48">
        <f t="shared" si="12"/>
        <v>5</v>
      </c>
      <c r="L143" s="48">
        <f t="shared" si="13"/>
        <v>15</v>
      </c>
    </row>
    <row r="144" spans="1:12">
      <c r="A144" s="9">
        <v>142</v>
      </c>
      <c r="B144" s="9"/>
      <c r="C144" s="11" t="s">
        <v>174</v>
      </c>
      <c r="D144" s="11"/>
      <c r="E144" s="41" t="s">
        <v>118</v>
      </c>
      <c r="F144" s="42">
        <v>6343.144068</v>
      </c>
      <c r="G144" s="43">
        <v>0.285337786316126</v>
      </c>
      <c r="H144" s="42">
        <v>473.034571</v>
      </c>
      <c r="I144" s="43">
        <v>0.0745741490227808</v>
      </c>
      <c r="J144" s="49">
        <f>IF(I144&lt;0.2,30,60)</f>
        <v>30</v>
      </c>
      <c r="K144" s="48">
        <f t="shared" si="12"/>
        <v>15</v>
      </c>
      <c r="L144" s="48">
        <f t="shared" si="13"/>
        <v>45</v>
      </c>
    </row>
    <row r="145" spans="1:12">
      <c r="A145" s="9">
        <v>143</v>
      </c>
      <c r="B145" s="9"/>
      <c r="C145" s="11" t="s">
        <v>175</v>
      </c>
      <c r="D145" s="11"/>
      <c r="E145" s="41" t="s">
        <v>127</v>
      </c>
      <c r="F145" s="42">
        <v>11199.870108</v>
      </c>
      <c r="G145" s="43">
        <v>0.924888629885551</v>
      </c>
      <c r="H145" s="42">
        <v>702.880842</v>
      </c>
      <c r="I145" s="43">
        <v>0.0627579458709915</v>
      </c>
      <c r="J145" s="48">
        <f>IF(I145&lt;0.2,50,100)</f>
        <v>50</v>
      </c>
      <c r="K145" s="48">
        <f t="shared" si="12"/>
        <v>25</v>
      </c>
      <c r="L145" s="48">
        <f t="shared" si="13"/>
        <v>75</v>
      </c>
    </row>
    <row r="146" spans="1:12">
      <c r="A146" s="9">
        <v>144</v>
      </c>
      <c r="B146" s="9"/>
      <c r="C146" s="11" t="s">
        <v>176</v>
      </c>
      <c r="D146" s="11"/>
      <c r="E146" s="41" t="s">
        <v>18</v>
      </c>
      <c r="F146" s="42">
        <v>9597.698607</v>
      </c>
      <c r="G146" s="43">
        <v>0.501157555980596</v>
      </c>
      <c r="H146" s="42">
        <v>622.83</v>
      </c>
      <c r="I146" s="43">
        <v>0.0648936818609561</v>
      </c>
      <c r="J146" s="49">
        <f>IF(I146&lt;0.2,30,60)</f>
        <v>30</v>
      </c>
      <c r="K146" s="48">
        <f t="shared" si="12"/>
        <v>15</v>
      </c>
      <c r="L146" s="48">
        <f t="shared" si="13"/>
        <v>45</v>
      </c>
    </row>
    <row r="147" spans="1:12">
      <c r="A147" s="9">
        <v>145</v>
      </c>
      <c r="B147" s="9"/>
      <c r="C147" s="11" t="s">
        <v>177</v>
      </c>
      <c r="D147" s="11"/>
      <c r="E147" s="41" t="s">
        <v>28</v>
      </c>
      <c r="F147" s="42">
        <v>30199.754878</v>
      </c>
      <c r="G147" s="43">
        <v>0.370229627120289</v>
      </c>
      <c r="H147" s="42">
        <v>1640.384113</v>
      </c>
      <c r="I147" s="43">
        <v>0.0543177956121423</v>
      </c>
      <c r="J147" s="48">
        <f>IF(I147&lt;0.2,50,100)</f>
        <v>50</v>
      </c>
      <c r="K147" s="48">
        <f t="shared" si="12"/>
        <v>25</v>
      </c>
      <c r="L147" s="48">
        <f t="shared" si="13"/>
        <v>75</v>
      </c>
    </row>
    <row r="148" spans="1:12">
      <c r="A148" s="9">
        <v>146</v>
      </c>
      <c r="B148" s="9"/>
      <c r="C148" s="11" t="s">
        <v>178</v>
      </c>
      <c r="D148" s="11"/>
      <c r="E148" s="41" t="s">
        <v>18</v>
      </c>
      <c r="F148" s="42">
        <v>4428.894891</v>
      </c>
      <c r="G148" s="43">
        <v>0.680839503186352</v>
      </c>
      <c r="H148" s="42">
        <v>770.952729</v>
      </c>
      <c r="I148" s="43">
        <v>0.174073385793522</v>
      </c>
      <c r="J148" s="49">
        <f>IF(I148&lt;0.2,30,60)</f>
        <v>30</v>
      </c>
      <c r="K148" s="48">
        <f t="shared" si="12"/>
        <v>15</v>
      </c>
      <c r="L148" s="48">
        <f t="shared" si="13"/>
        <v>45</v>
      </c>
    </row>
    <row r="149" spans="1:12">
      <c r="A149" s="9">
        <v>147</v>
      </c>
      <c r="B149" s="9"/>
      <c r="C149" s="11" t="s">
        <v>179</v>
      </c>
      <c r="D149" s="11"/>
      <c r="E149" s="41" t="s">
        <v>52</v>
      </c>
      <c r="F149" s="42">
        <v>601.008513</v>
      </c>
      <c r="G149" s="43">
        <v>2.26369547370025</v>
      </c>
      <c r="H149" s="42">
        <v>207.413383</v>
      </c>
      <c r="I149" s="43">
        <v>0.345108893657218</v>
      </c>
      <c r="J149" s="48">
        <f>IF(0.2&lt;I149,20,10)</f>
        <v>20</v>
      </c>
      <c r="K149" s="48">
        <f t="shared" si="12"/>
        <v>10</v>
      </c>
      <c r="L149" s="48">
        <f t="shared" si="13"/>
        <v>30</v>
      </c>
    </row>
    <row r="150" spans="1:12">
      <c r="A150" s="9">
        <v>148</v>
      </c>
      <c r="B150" s="9"/>
      <c r="C150" s="11" t="s">
        <v>180</v>
      </c>
      <c r="D150" s="11"/>
      <c r="E150" s="41" t="s">
        <v>33</v>
      </c>
      <c r="F150" s="42">
        <v>520.514634</v>
      </c>
      <c r="G150" s="43">
        <v>15.8064208215271</v>
      </c>
      <c r="H150" s="42">
        <v>251.747891</v>
      </c>
      <c r="I150" s="43">
        <v>0.483651898632306</v>
      </c>
      <c r="J150" s="48">
        <f>IF(0.2&lt;I150,20,10)</f>
        <v>20</v>
      </c>
      <c r="K150" s="48">
        <f t="shared" si="12"/>
        <v>10</v>
      </c>
      <c r="L150" s="48">
        <f t="shared" si="13"/>
        <v>30</v>
      </c>
    </row>
    <row r="151" spans="1:12">
      <c r="A151" s="9">
        <v>149</v>
      </c>
      <c r="B151" s="9"/>
      <c r="C151" s="11" t="s">
        <v>181</v>
      </c>
      <c r="D151" s="11"/>
      <c r="E151" s="41" t="s">
        <v>52</v>
      </c>
      <c r="F151" s="42">
        <v>8089.51064</v>
      </c>
      <c r="G151" s="43">
        <v>0.291747425664979</v>
      </c>
      <c r="H151" s="42">
        <v>519.860244</v>
      </c>
      <c r="I151" s="43">
        <v>0.0642634971551258</v>
      </c>
      <c r="J151" s="49">
        <f>IF(I151&lt;0.2,30,60)</f>
        <v>30</v>
      </c>
      <c r="K151" s="48">
        <f t="shared" si="12"/>
        <v>15</v>
      </c>
      <c r="L151" s="48">
        <f t="shared" si="13"/>
        <v>45</v>
      </c>
    </row>
    <row r="152" spans="1:12">
      <c r="A152" s="9">
        <v>150</v>
      </c>
      <c r="B152" s="9"/>
      <c r="C152" s="11" t="s">
        <v>182</v>
      </c>
      <c r="D152" s="11"/>
      <c r="E152" s="41" t="s">
        <v>33</v>
      </c>
      <c r="F152" s="42">
        <v>101.374171</v>
      </c>
      <c r="G152" s="43">
        <v>5.72210997800037</v>
      </c>
      <c r="H152" s="42">
        <v>92.724348</v>
      </c>
      <c r="I152" s="43">
        <v>0.914674291146608</v>
      </c>
      <c r="J152" s="48">
        <f>IF(0.2&lt;I152,20,10)</f>
        <v>20</v>
      </c>
      <c r="K152" s="48">
        <f t="shared" si="12"/>
        <v>10</v>
      </c>
      <c r="L152" s="48">
        <f t="shared" si="13"/>
        <v>30</v>
      </c>
    </row>
    <row r="153" spans="1:12">
      <c r="A153" s="9">
        <v>151</v>
      </c>
      <c r="B153" s="9"/>
      <c r="C153" s="11" t="s">
        <v>183</v>
      </c>
      <c r="D153" s="11"/>
      <c r="E153" s="41" t="s">
        <v>28</v>
      </c>
      <c r="F153" s="42">
        <v>1342.139949</v>
      </c>
      <c r="G153" s="43">
        <v>8.79039540538405</v>
      </c>
      <c r="H153" s="42">
        <v>144.143187</v>
      </c>
      <c r="I153" s="43">
        <v>0.107398030367398</v>
      </c>
      <c r="J153" s="49">
        <f>IF(I153&lt;0.2,30,60)</f>
        <v>30</v>
      </c>
      <c r="K153" s="48">
        <f t="shared" si="12"/>
        <v>15</v>
      </c>
      <c r="L153" s="48">
        <f t="shared" si="13"/>
        <v>45</v>
      </c>
    </row>
    <row r="154" spans="1:12">
      <c r="A154" s="9">
        <v>152</v>
      </c>
      <c r="B154" s="9"/>
      <c r="C154" s="11" t="s">
        <v>184</v>
      </c>
      <c r="D154" s="11"/>
      <c r="E154" s="41" t="s">
        <v>52</v>
      </c>
      <c r="F154" s="42">
        <v>1020.08612</v>
      </c>
      <c r="G154" s="43">
        <v>0.339610113049622</v>
      </c>
      <c r="H154" s="42">
        <v>1912.901485</v>
      </c>
      <c r="I154" s="43">
        <v>1.87523528405621</v>
      </c>
      <c r="J154" s="49">
        <f>IF(I154&lt;0.2,30,60)</f>
        <v>60</v>
      </c>
      <c r="K154" s="48">
        <f t="shared" si="12"/>
        <v>30</v>
      </c>
      <c r="L154" s="48">
        <f t="shared" si="13"/>
        <v>90</v>
      </c>
    </row>
    <row r="155" spans="1:12">
      <c r="A155" s="9">
        <v>153</v>
      </c>
      <c r="B155" s="9"/>
      <c r="C155" s="11" t="s">
        <v>185</v>
      </c>
      <c r="D155" s="11"/>
      <c r="E155" s="41" t="s">
        <v>18</v>
      </c>
      <c r="F155" s="42">
        <v>1389.212079</v>
      </c>
      <c r="G155" s="43">
        <v>1.19579215403341</v>
      </c>
      <c r="H155" s="42">
        <v>2752.721773</v>
      </c>
      <c r="I155" s="43">
        <v>1.98149858802084</v>
      </c>
      <c r="J155" s="49">
        <f>IF(I155&lt;0.2,30,60)</f>
        <v>60</v>
      </c>
      <c r="K155" s="48">
        <f t="shared" si="12"/>
        <v>30</v>
      </c>
      <c r="L155" s="48">
        <f t="shared" si="13"/>
        <v>90</v>
      </c>
    </row>
    <row r="156" spans="1:12">
      <c r="A156" s="9">
        <v>154</v>
      </c>
      <c r="B156" s="9"/>
      <c r="C156" s="11" t="s">
        <v>186</v>
      </c>
      <c r="D156" s="11"/>
      <c r="E156" s="41" t="s">
        <v>52</v>
      </c>
      <c r="F156" s="42">
        <v>49.626705</v>
      </c>
      <c r="G156" s="43">
        <v>0.845470465566173</v>
      </c>
      <c r="H156" s="42">
        <v>331.426526</v>
      </c>
      <c r="I156" s="43">
        <v>6.67839071725596</v>
      </c>
      <c r="J156" s="48">
        <f>IF(0.2&lt;I156,20,10)</f>
        <v>20</v>
      </c>
      <c r="K156" s="48">
        <f t="shared" si="12"/>
        <v>10</v>
      </c>
      <c r="L156" s="48">
        <f t="shared" si="13"/>
        <v>30</v>
      </c>
    </row>
    <row r="157" spans="1:12">
      <c r="A157" s="9">
        <v>155</v>
      </c>
      <c r="B157" s="9"/>
      <c r="C157" s="11" t="s">
        <v>187</v>
      </c>
      <c r="D157" s="11"/>
      <c r="E157" s="41" t="s">
        <v>23</v>
      </c>
      <c r="F157" s="42">
        <v>12824.841061</v>
      </c>
      <c r="G157" s="43">
        <v>5.89785887683285</v>
      </c>
      <c r="H157" s="42">
        <v>1421.266385</v>
      </c>
      <c r="I157" s="43">
        <v>0.110821364431723</v>
      </c>
      <c r="J157" s="48">
        <f>IF(I157&lt;0.2,50,100)</f>
        <v>50</v>
      </c>
      <c r="K157" s="48">
        <f t="shared" si="12"/>
        <v>25</v>
      </c>
      <c r="L157" s="48">
        <f t="shared" si="13"/>
        <v>75</v>
      </c>
    </row>
    <row r="158" spans="1:12">
      <c r="A158" s="9">
        <v>156</v>
      </c>
      <c r="B158" s="9"/>
      <c r="C158" s="11" t="s">
        <v>188</v>
      </c>
      <c r="D158" s="11"/>
      <c r="E158" s="41" t="s">
        <v>63</v>
      </c>
      <c r="F158" s="42">
        <v>9145.424623</v>
      </c>
      <c r="G158" s="43">
        <v>0.636731352416841</v>
      </c>
      <c r="H158" s="42">
        <v>524.910238</v>
      </c>
      <c r="I158" s="43">
        <v>0.0573959394602513</v>
      </c>
      <c r="J158" s="49">
        <f>IF(I158&lt;0.2,30,60)</f>
        <v>30</v>
      </c>
      <c r="K158" s="48">
        <f t="shared" si="12"/>
        <v>15</v>
      </c>
      <c r="L158" s="48">
        <f t="shared" si="13"/>
        <v>45</v>
      </c>
    </row>
    <row r="159" spans="1:12">
      <c r="A159" s="9">
        <v>157</v>
      </c>
      <c r="B159" s="9"/>
      <c r="C159" s="11" t="s">
        <v>189</v>
      </c>
      <c r="D159" s="11"/>
      <c r="E159" s="41" t="s">
        <v>44</v>
      </c>
      <c r="F159" s="42">
        <v>9542.523588</v>
      </c>
      <c r="G159" s="43">
        <v>0.681709509975816</v>
      </c>
      <c r="H159" s="42">
        <v>501.755764</v>
      </c>
      <c r="I159" s="43">
        <v>0.05258103470983</v>
      </c>
      <c r="J159" s="49">
        <f>IF(I159&lt;0.2,30,60)</f>
        <v>30</v>
      </c>
      <c r="K159" s="48">
        <f t="shared" si="12"/>
        <v>15</v>
      </c>
      <c r="L159" s="48">
        <f t="shared" si="13"/>
        <v>45</v>
      </c>
    </row>
    <row r="160" spans="1:12">
      <c r="A160" s="9">
        <v>158</v>
      </c>
      <c r="B160" s="9"/>
      <c r="C160" s="11" t="s">
        <v>190</v>
      </c>
      <c r="D160" s="11"/>
      <c r="E160" s="41" t="s">
        <v>28</v>
      </c>
      <c r="F160" s="42">
        <v>34061.581607</v>
      </c>
      <c r="G160" s="43">
        <v>0.329401023547958</v>
      </c>
      <c r="H160" s="42">
        <v>1883.313786</v>
      </c>
      <c r="I160" s="43">
        <v>0.0552914367785247</v>
      </c>
      <c r="J160" s="48">
        <f>IF(I160&lt;0.2,50,100)</f>
        <v>50</v>
      </c>
      <c r="K160" s="48">
        <f t="shared" si="12"/>
        <v>25</v>
      </c>
      <c r="L160" s="48">
        <f t="shared" si="13"/>
        <v>75</v>
      </c>
    </row>
    <row r="161" spans="1:12">
      <c r="A161" s="9">
        <v>159</v>
      </c>
      <c r="B161" s="9"/>
      <c r="C161" s="11" t="s">
        <v>191</v>
      </c>
      <c r="D161" s="11"/>
      <c r="E161" s="41" t="s">
        <v>33</v>
      </c>
      <c r="F161" s="42">
        <v>6034.535649</v>
      </c>
      <c r="G161" s="43">
        <v>2.04452642249739</v>
      </c>
      <c r="H161" s="42">
        <v>395.933615</v>
      </c>
      <c r="I161" s="43">
        <v>0.0656112811373666</v>
      </c>
      <c r="J161" s="49">
        <f>IF(I161&lt;0.2,30,60)</f>
        <v>30</v>
      </c>
      <c r="K161" s="48">
        <f t="shared" si="12"/>
        <v>15</v>
      </c>
      <c r="L161" s="48">
        <f t="shared" si="13"/>
        <v>45</v>
      </c>
    </row>
    <row r="162" spans="1:12">
      <c r="A162" s="9">
        <v>160</v>
      </c>
      <c r="B162" s="9"/>
      <c r="C162" s="11" t="s">
        <v>192</v>
      </c>
      <c r="D162" s="11"/>
      <c r="E162" s="41" t="s">
        <v>33</v>
      </c>
      <c r="F162" s="42">
        <v>130.889386</v>
      </c>
      <c r="G162" s="43">
        <v>1</v>
      </c>
      <c r="H162" s="42">
        <v>103.551804</v>
      </c>
      <c r="I162" s="43">
        <v>0.791139810221128</v>
      </c>
      <c r="J162" s="48">
        <f>IF(0.2&lt;I162,20,10)</f>
        <v>20</v>
      </c>
      <c r="K162" s="48">
        <f t="shared" si="12"/>
        <v>10</v>
      </c>
      <c r="L162" s="48">
        <f t="shared" si="13"/>
        <v>30</v>
      </c>
    </row>
    <row r="163" spans="1:12">
      <c r="A163" s="9">
        <v>161</v>
      </c>
      <c r="B163" s="9"/>
      <c r="C163" s="11" t="s">
        <v>193</v>
      </c>
      <c r="D163" s="11"/>
      <c r="E163" s="41" t="s">
        <v>52</v>
      </c>
      <c r="F163" s="42">
        <v>441.46</v>
      </c>
      <c r="G163" s="43">
        <v>1.14419838570703</v>
      </c>
      <c r="H163" s="42">
        <v>461.43</v>
      </c>
      <c r="I163" s="43">
        <v>1.04523626149595</v>
      </c>
      <c r="J163" s="48">
        <f>IF(0.2&lt;I163,20,10)</f>
        <v>20</v>
      </c>
      <c r="K163" s="48">
        <f t="shared" si="12"/>
        <v>10</v>
      </c>
      <c r="L163" s="48">
        <f t="shared" si="13"/>
        <v>30</v>
      </c>
    </row>
    <row r="164" spans="1:12">
      <c r="A164" s="9">
        <v>162</v>
      </c>
      <c r="B164" s="9"/>
      <c r="C164" s="11" t="s">
        <v>194</v>
      </c>
      <c r="D164" s="11"/>
      <c r="E164" s="41" t="s">
        <v>33</v>
      </c>
      <c r="F164" s="42">
        <v>1640.640016</v>
      </c>
      <c r="G164" s="43">
        <v>0.202340861719704</v>
      </c>
      <c r="H164" s="42">
        <v>472.729068</v>
      </c>
      <c r="I164" s="43">
        <v>0.288136985194685</v>
      </c>
      <c r="J164" s="49">
        <f>IF(I164&lt;0.2,30,60)</f>
        <v>60</v>
      </c>
      <c r="K164" s="48">
        <f t="shared" ref="K164:K185" si="14">J164*0.5</f>
        <v>30</v>
      </c>
      <c r="L164" s="48">
        <f t="shared" ref="L164:L185" si="15">J164+K164</f>
        <v>90</v>
      </c>
    </row>
    <row r="165" spans="1:12">
      <c r="A165" s="9">
        <v>163</v>
      </c>
      <c r="B165" s="9"/>
      <c r="C165" s="11" t="s">
        <v>195</v>
      </c>
      <c r="D165" s="11"/>
      <c r="E165" s="41" t="s">
        <v>52</v>
      </c>
      <c r="F165" s="42">
        <v>183.511678</v>
      </c>
      <c r="G165" s="43">
        <v>2.94180568147528</v>
      </c>
      <c r="H165" s="42">
        <v>364.113758</v>
      </c>
      <c r="I165" s="43">
        <v>1.98414488913343</v>
      </c>
      <c r="J165" s="48">
        <f>IF(0.2&lt;I165,20,10)</f>
        <v>20</v>
      </c>
      <c r="K165" s="48">
        <f t="shared" si="14"/>
        <v>10</v>
      </c>
      <c r="L165" s="48">
        <f t="shared" si="15"/>
        <v>30</v>
      </c>
    </row>
    <row r="166" spans="1:12">
      <c r="A166" s="9">
        <v>164</v>
      </c>
      <c r="B166" s="9"/>
      <c r="C166" s="11" t="s">
        <v>196</v>
      </c>
      <c r="D166" s="11"/>
      <c r="E166" s="41" t="s">
        <v>63</v>
      </c>
      <c r="F166" s="42">
        <v>4880.195463</v>
      </c>
      <c r="G166" s="43">
        <v>0.867815756648419</v>
      </c>
      <c r="H166" s="42">
        <v>255.796599</v>
      </c>
      <c r="I166" s="43">
        <v>0.0524152364263611</v>
      </c>
      <c r="J166" s="49">
        <f>IF(I166&lt;0.2,30,60)</f>
        <v>30</v>
      </c>
      <c r="K166" s="48">
        <f t="shared" si="14"/>
        <v>15</v>
      </c>
      <c r="L166" s="48">
        <f t="shared" si="15"/>
        <v>45</v>
      </c>
    </row>
    <row r="167" spans="1:12">
      <c r="A167" s="9">
        <v>165</v>
      </c>
      <c r="B167" s="9"/>
      <c r="C167" s="11" t="s">
        <v>197</v>
      </c>
      <c r="D167" s="11"/>
      <c r="E167" s="41" t="s">
        <v>23</v>
      </c>
      <c r="F167" s="42">
        <v>14390.923508</v>
      </c>
      <c r="G167" s="43">
        <v>0.354222132521611</v>
      </c>
      <c r="H167" s="42">
        <v>962.804209</v>
      </c>
      <c r="I167" s="43">
        <v>0.0669035735242962</v>
      </c>
      <c r="J167" s="48">
        <f>IF(I167&lt;0.2,50,100)</f>
        <v>50</v>
      </c>
      <c r="K167" s="48">
        <f t="shared" si="14"/>
        <v>25</v>
      </c>
      <c r="L167" s="48">
        <f t="shared" si="15"/>
        <v>75</v>
      </c>
    </row>
    <row r="168" spans="1:12">
      <c r="A168" s="9">
        <v>166</v>
      </c>
      <c r="B168" s="9"/>
      <c r="C168" s="11" t="s">
        <v>198</v>
      </c>
      <c r="D168" s="11"/>
      <c r="E168" s="41" t="s">
        <v>44</v>
      </c>
      <c r="F168" s="42">
        <v>12999.276857</v>
      </c>
      <c r="G168" s="43">
        <v>0.325579787985633</v>
      </c>
      <c r="H168" s="42">
        <v>805.261251</v>
      </c>
      <c r="I168" s="43">
        <v>0.0619466190203014</v>
      </c>
      <c r="J168" s="48">
        <f>IF(I168&lt;0.2,50,100)</f>
        <v>50</v>
      </c>
      <c r="K168" s="48">
        <f t="shared" si="14"/>
        <v>25</v>
      </c>
      <c r="L168" s="48">
        <f t="shared" si="15"/>
        <v>75</v>
      </c>
    </row>
    <row r="169" spans="1:12">
      <c r="A169" s="9">
        <v>167</v>
      </c>
      <c r="B169" s="9"/>
      <c r="C169" s="11" t="s">
        <v>199</v>
      </c>
      <c r="D169" s="11"/>
      <c r="E169" s="41" t="s">
        <v>122</v>
      </c>
      <c r="F169" s="42">
        <v>5243.55529</v>
      </c>
      <c r="G169" s="43">
        <v>19.9941013142986</v>
      </c>
      <c r="H169" s="42">
        <v>2978.519482</v>
      </c>
      <c r="I169" s="43">
        <v>0.568034342592009</v>
      </c>
      <c r="J169" s="49">
        <f>IF(I169&lt;0.2,30,60)</f>
        <v>60</v>
      </c>
      <c r="K169" s="48">
        <f t="shared" si="14"/>
        <v>30</v>
      </c>
      <c r="L169" s="48">
        <f t="shared" si="15"/>
        <v>90</v>
      </c>
    </row>
    <row r="170" spans="1:12">
      <c r="A170" s="9">
        <v>168</v>
      </c>
      <c r="B170" s="9"/>
      <c r="C170" s="11" t="s">
        <v>200</v>
      </c>
      <c r="D170" s="11"/>
      <c r="E170" s="41" t="s">
        <v>33</v>
      </c>
      <c r="F170" s="42">
        <v>214.617029</v>
      </c>
      <c r="G170" s="43">
        <v>0.314699123461139</v>
      </c>
      <c r="H170" s="42">
        <v>116.148977</v>
      </c>
      <c r="I170" s="43">
        <v>0.541191803563733</v>
      </c>
      <c r="J170" s="48">
        <f>IF(0.2&lt;I170,20,10)</f>
        <v>20</v>
      </c>
      <c r="K170" s="48">
        <f t="shared" si="14"/>
        <v>10</v>
      </c>
      <c r="L170" s="48">
        <f t="shared" si="15"/>
        <v>30</v>
      </c>
    </row>
    <row r="171" spans="1:12">
      <c r="A171" s="9">
        <v>169</v>
      </c>
      <c r="B171" s="9"/>
      <c r="C171" s="11" t="s">
        <v>201</v>
      </c>
      <c r="D171" s="11"/>
      <c r="E171" s="41" t="s">
        <v>71</v>
      </c>
      <c r="F171" s="42">
        <v>3960.40105</v>
      </c>
      <c r="G171" s="43">
        <v>0.64980330054152</v>
      </c>
      <c r="H171" s="42">
        <v>699.736613</v>
      </c>
      <c r="I171" s="43">
        <v>0.176683271256076</v>
      </c>
      <c r="J171" s="49">
        <f>IF(I171&lt;0.2,30,60)</f>
        <v>30</v>
      </c>
      <c r="K171" s="48">
        <f t="shared" si="14"/>
        <v>15</v>
      </c>
      <c r="L171" s="48">
        <f t="shared" si="15"/>
        <v>45</v>
      </c>
    </row>
    <row r="172" spans="1:12">
      <c r="A172" s="9">
        <v>170</v>
      </c>
      <c r="B172" s="9"/>
      <c r="C172" s="11" t="s">
        <v>202</v>
      </c>
      <c r="D172" s="11"/>
      <c r="E172" s="41" t="s">
        <v>52</v>
      </c>
      <c r="F172" s="42">
        <v>4410.178571</v>
      </c>
      <c r="G172" s="43">
        <v>0.476196194262566</v>
      </c>
      <c r="H172" s="42">
        <v>337.445582</v>
      </c>
      <c r="I172" s="43">
        <v>0.0765151742877125</v>
      </c>
      <c r="J172" s="49">
        <f>IF(I172&lt;0.2,30,60)</f>
        <v>30</v>
      </c>
      <c r="K172" s="48">
        <f t="shared" si="14"/>
        <v>15</v>
      </c>
      <c r="L172" s="48">
        <f t="shared" si="15"/>
        <v>45</v>
      </c>
    </row>
    <row r="173" spans="1:12">
      <c r="A173" s="9">
        <v>171</v>
      </c>
      <c r="B173" s="9"/>
      <c r="C173" s="11" t="s">
        <v>203</v>
      </c>
      <c r="D173" s="11"/>
      <c r="E173" s="41" t="s">
        <v>14</v>
      </c>
      <c r="F173" s="42">
        <v>2512.297216</v>
      </c>
      <c r="G173" s="43">
        <v>0.233598443260381</v>
      </c>
      <c r="H173" s="42">
        <v>673.945055</v>
      </c>
      <c r="I173" s="43">
        <v>0.268258488966936</v>
      </c>
      <c r="J173" s="49">
        <f>IF(I173&lt;0.2,30,60)</f>
        <v>60</v>
      </c>
      <c r="K173" s="48">
        <f t="shared" si="14"/>
        <v>30</v>
      </c>
      <c r="L173" s="48">
        <f t="shared" si="15"/>
        <v>90</v>
      </c>
    </row>
    <row r="174" spans="1:12">
      <c r="A174" s="9">
        <v>172</v>
      </c>
      <c r="B174" s="9"/>
      <c r="C174" s="11" t="s">
        <v>204</v>
      </c>
      <c r="D174" s="11"/>
      <c r="E174" s="41" t="s">
        <v>52</v>
      </c>
      <c r="F174" s="42">
        <v>5289.817389</v>
      </c>
      <c r="G174" s="43">
        <v>0.952973089439166</v>
      </c>
      <c r="H174" s="42">
        <v>484.439777</v>
      </c>
      <c r="I174" s="43">
        <v>0.0915796787252763</v>
      </c>
      <c r="J174" s="49">
        <f>IF(I174&lt;0.2,30,60)</f>
        <v>30</v>
      </c>
      <c r="K174" s="48">
        <f t="shared" si="14"/>
        <v>15</v>
      </c>
      <c r="L174" s="48">
        <f t="shared" si="15"/>
        <v>45</v>
      </c>
    </row>
    <row r="175" spans="1:12">
      <c r="A175" s="9">
        <v>173</v>
      </c>
      <c r="B175" s="9"/>
      <c r="C175" s="11" t="s">
        <v>205</v>
      </c>
      <c r="D175" s="11"/>
      <c r="E175" s="41" t="s">
        <v>52</v>
      </c>
      <c r="F175" s="42">
        <v>7427.983764</v>
      </c>
      <c r="G175" s="43">
        <v>0.442816577859406</v>
      </c>
      <c r="H175" s="42">
        <v>5753.743168</v>
      </c>
      <c r="I175" s="43">
        <v>0.774603627418483</v>
      </c>
      <c r="J175" s="49">
        <f>IF(I175&lt;0.2,30,60)</f>
        <v>60</v>
      </c>
      <c r="K175" s="48">
        <f t="shared" si="14"/>
        <v>30</v>
      </c>
      <c r="L175" s="48">
        <f t="shared" si="15"/>
        <v>90</v>
      </c>
    </row>
    <row r="176" spans="1:12">
      <c r="A176" s="9">
        <v>174</v>
      </c>
      <c r="B176" s="9"/>
      <c r="C176" s="11" t="s">
        <v>206</v>
      </c>
      <c r="D176" s="11"/>
      <c r="E176" s="41" t="s">
        <v>118</v>
      </c>
      <c r="F176" s="42">
        <v>23928.473739</v>
      </c>
      <c r="G176" s="43">
        <v>0.724294762812148</v>
      </c>
      <c r="H176" s="42">
        <v>2006.686265</v>
      </c>
      <c r="I176" s="43">
        <v>0.0838618579224043</v>
      </c>
      <c r="J176" s="48">
        <f>IF(I176&lt;0.2,50,100)</f>
        <v>50</v>
      </c>
      <c r="K176" s="48">
        <f t="shared" si="14"/>
        <v>25</v>
      </c>
      <c r="L176" s="48">
        <f t="shared" si="15"/>
        <v>75</v>
      </c>
    </row>
    <row r="177" spans="1:12">
      <c r="A177" s="9">
        <v>175</v>
      </c>
      <c r="B177" s="9"/>
      <c r="C177" s="11" t="s">
        <v>207</v>
      </c>
      <c r="D177" s="11"/>
      <c r="E177" s="41" t="s">
        <v>18</v>
      </c>
      <c r="F177" s="42">
        <v>11116.731265</v>
      </c>
      <c r="G177" s="43">
        <v>0.462795579739073</v>
      </c>
      <c r="H177" s="42">
        <v>571.84446</v>
      </c>
      <c r="I177" s="43">
        <v>0.0514399823444864</v>
      </c>
      <c r="J177" s="48">
        <f>IF(I177&lt;0.2,50,100)</f>
        <v>50</v>
      </c>
      <c r="K177" s="48">
        <f t="shared" si="14"/>
        <v>25</v>
      </c>
      <c r="L177" s="48">
        <f t="shared" si="15"/>
        <v>75</v>
      </c>
    </row>
    <row r="178" spans="1:12">
      <c r="A178" s="9">
        <v>176</v>
      </c>
      <c r="B178" s="9"/>
      <c r="C178" s="11" t="s">
        <v>208</v>
      </c>
      <c r="D178" s="11"/>
      <c r="E178" s="41" t="s">
        <v>23</v>
      </c>
      <c r="F178" s="42">
        <v>10049.237078</v>
      </c>
      <c r="G178" s="43">
        <v>0.87926635922441</v>
      </c>
      <c r="H178" s="42">
        <v>585.977606</v>
      </c>
      <c r="I178" s="43">
        <v>0.0583106559683853</v>
      </c>
      <c r="J178" s="48">
        <f>IF(I178&lt;0.2,50,100)</f>
        <v>50</v>
      </c>
      <c r="K178" s="48">
        <f t="shared" si="14"/>
        <v>25</v>
      </c>
      <c r="L178" s="48">
        <f t="shared" si="15"/>
        <v>75</v>
      </c>
    </row>
    <row r="179" spans="1:12">
      <c r="A179" s="9">
        <v>177</v>
      </c>
      <c r="B179" s="9"/>
      <c r="C179" s="11" t="s">
        <v>209</v>
      </c>
      <c r="D179" s="11"/>
      <c r="E179" s="41" t="s">
        <v>18</v>
      </c>
      <c r="F179" s="42">
        <v>3651.0794</v>
      </c>
      <c r="G179" s="43">
        <v>2.25978632889398</v>
      </c>
      <c r="H179" s="42">
        <v>205.706264</v>
      </c>
      <c r="I179" s="43">
        <v>0.0563412189830766</v>
      </c>
      <c r="J179" s="49">
        <f>IF(I179&lt;0.2,30,60)</f>
        <v>30</v>
      </c>
      <c r="K179" s="48">
        <f t="shared" si="14"/>
        <v>15</v>
      </c>
      <c r="L179" s="48">
        <f t="shared" si="15"/>
        <v>45</v>
      </c>
    </row>
    <row r="180" spans="1:12">
      <c r="A180" s="9">
        <v>178</v>
      </c>
      <c r="B180" s="9"/>
      <c r="C180" s="11" t="s">
        <v>210</v>
      </c>
      <c r="D180" s="11"/>
      <c r="E180" s="41" t="s">
        <v>44</v>
      </c>
      <c r="F180" s="42">
        <v>3944.167996</v>
      </c>
      <c r="G180" s="43">
        <v>0.202936847290696</v>
      </c>
      <c r="H180" s="42">
        <v>604.224558</v>
      </c>
      <c r="I180" s="43">
        <v>0.153194427471846</v>
      </c>
      <c r="J180" s="49">
        <f>IF(I180&lt;0.2,30,60)</f>
        <v>30</v>
      </c>
      <c r="K180" s="48">
        <f t="shared" si="14"/>
        <v>15</v>
      </c>
      <c r="L180" s="48">
        <f t="shared" si="15"/>
        <v>45</v>
      </c>
    </row>
    <row r="181" spans="1:12">
      <c r="A181" s="9">
        <v>179</v>
      </c>
      <c r="B181" s="9"/>
      <c r="C181" s="11" t="s">
        <v>211</v>
      </c>
      <c r="D181" s="11"/>
      <c r="E181" s="41" t="s">
        <v>33</v>
      </c>
      <c r="F181" s="42">
        <v>3624.498068</v>
      </c>
      <c r="G181" s="43">
        <v>0.416351202387444</v>
      </c>
      <c r="H181" s="42">
        <v>191.195275</v>
      </c>
      <c r="I181" s="43">
        <v>0.0527508282286109</v>
      </c>
      <c r="J181" s="49">
        <f>IF(I181&lt;0.2,30,60)</f>
        <v>30</v>
      </c>
      <c r="K181" s="48">
        <f t="shared" si="14"/>
        <v>15</v>
      </c>
      <c r="L181" s="48">
        <f t="shared" si="15"/>
        <v>45</v>
      </c>
    </row>
    <row r="182" spans="1:12">
      <c r="A182" s="9">
        <v>180</v>
      </c>
      <c r="B182" s="9"/>
      <c r="C182" s="11" t="s">
        <v>212</v>
      </c>
      <c r="D182" s="11"/>
      <c r="E182" s="41" t="s">
        <v>213</v>
      </c>
      <c r="F182" s="42">
        <v>23089.84919</v>
      </c>
      <c r="G182" s="43">
        <v>1.82458794484432</v>
      </c>
      <c r="H182" s="42">
        <v>1327.711764</v>
      </c>
      <c r="I182" s="43">
        <v>0.0575019677727051</v>
      </c>
      <c r="J182" s="48">
        <f>IF(I182&lt;0.2,50,100)</f>
        <v>50</v>
      </c>
      <c r="K182" s="48">
        <f t="shared" si="14"/>
        <v>25</v>
      </c>
      <c r="L182" s="48">
        <f t="shared" si="15"/>
        <v>75</v>
      </c>
    </row>
    <row r="183" spans="1:12">
      <c r="A183" s="9">
        <v>181</v>
      </c>
      <c r="B183" s="9"/>
      <c r="C183" s="11" t="s">
        <v>214</v>
      </c>
      <c r="D183" s="11"/>
      <c r="E183" s="41" t="s">
        <v>49</v>
      </c>
      <c r="F183" s="42">
        <v>102910.800373</v>
      </c>
      <c r="G183" s="43">
        <v>0.830445693102831</v>
      </c>
      <c r="H183" s="42">
        <v>5251.680152</v>
      </c>
      <c r="I183" s="43">
        <v>0.0510313799228584</v>
      </c>
      <c r="J183" s="48">
        <f>IF(I183&lt;0.2,50,100)</f>
        <v>50</v>
      </c>
      <c r="K183" s="48">
        <f t="shared" si="14"/>
        <v>25</v>
      </c>
      <c r="L183" s="48">
        <f t="shared" si="15"/>
        <v>75</v>
      </c>
    </row>
    <row r="184" spans="1:12">
      <c r="A184" s="9">
        <v>182</v>
      </c>
      <c r="B184" s="51"/>
      <c r="C184" s="11" t="s">
        <v>215</v>
      </c>
      <c r="D184" s="11"/>
      <c r="E184" s="47" t="s">
        <v>52</v>
      </c>
      <c r="F184" s="42">
        <v>1779.448908</v>
      </c>
      <c r="G184" s="43">
        <v>1.47554373307466</v>
      </c>
      <c r="H184" s="42">
        <v>529.687629</v>
      </c>
      <c r="I184" s="43">
        <v>0.297669478802479</v>
      </c>
      <c r="J184" s="49">
        <f>IF(I184&lt;0.2,30,60)</f>
        <v>60</v>
      </c>
      <c r="K184" s="48">
        <f t="shared" si="14"/>
        <v>30</v>
      </c>
      <c r="L184" s="48">
        <f t="shared" si="15"/>
        <v>90</v>
      </c>
    </row>
    <row r="185" spans="1:12">
      <c r="A185" s="9">
        <v>183</v>
      </c>
      <c r="B185" s="9"/>
      <c r="C185" s="11" t="s">
        <v>216</v>
      </c>
      <c r="D185" s="11"/>
      <c r="E185" s="41" t="s">
        <v>33</v>
      </c>
      <c r="F185" s="42">
        <v>1348.931056</v>
      </c>
      <c r="G185" s="43">
        <v>0.273704179169395</v>
      </c>
      <c r="H185" s="42">
        <v>1441.34482</v>
      </c>
      <c r="I185" s="43">
        <v>1.06850888604643</v>
      </c>
      <c r="J185" s="49">
        <f>IF(I185&lt;0.2,30,60)</f>
        <v>60</v>
      </c>
      <c r="K185" s="48">
        <f t="shared" si="14"/>
        <v>30</v>
      </c>
      <c r="L185" s="48">
        <f t="shared" si="15"/>
        <v>90</v>
      </c>
    </row>
    <row r="186" spans="1:12">
      <c r="A186" s="9" t="s">
        <v>12</v>
      </c>
      <c r="B186" s="9"/>
      <c r="C186" s="52"/>
      <c r="D186" s="52"/>
      <c r="E186" s="52"/>
      <c r="F186" s="52"/>
      <c r="G186" s="52"/>
      <c r="H186" s="52"/>
      <c r="I186" s="52"/>
      <c r="J186" s="48">
        <f>SUM(J3:J185)</f>
        <v>5910</v>
      </c>
      <c r="K186" s="48">
        <f>SUM(K3:K185)</f>
        <v>2955</v>
      </c>
      <c r="L186" s="48">
        <f>SUM(L3:L185)</f>
        <v>8865</v>
      </c>
    </row>
  </sheetData>
  <autoFilter ref="A2:L186">
    <extLst/>
  </autoFilter>
  <mergeCells count="11">
    <mergeCell ref="J1:L1"/>
    <mergeCell ref="A186:I186"/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5"/>
  <sheetViews>
    <sheetView workbookViewId="0">
      <selection activeCell="A1" sqref="$A1:$XFD1048576"/>
    </sheetView>
  </sheetViews>
  <sheetFormatPr defaultColWidth="9" defaultRowHeight="13.5"/>
  <cols>
    <col min="1" max="1" width="30.6666666666667" style="15" customWidth="true"/>
    <col min="2" max="2" width="18.4416666666667" style="15" customWidth="true"/>
    <col min="3" max="5" width="18.6666666666667" style="16" customWidth="true"/>
    <col min="6" max="6" width="30.775" style="15" customWidth="true"/>
    <col min="7" max="7" width="20.4416666666667" style="15" customWidth="true"/>
  </cols>
  <sheetData>
    <row r="1" spans="1:7">
      <c r="A1" s="11" t="s">
        <v>2</v>
      </c>
      <c r="B1" s="17"/>
      <c r="C1" s="18"/>
      <c r="D1" s="18"/>
      <c r="E1" s="18"/>
      <c r="F1" s="17"/>
      <c r="G1" s="17"/>
    </row>
    <row r="2" spans="1:10">
      <c r="A2" s="11"/>
      <c r="B2" s="19" t="s">
        <v>217</v>
      </c>
      <c r="C2" s="20" t="s">
        <v>218</v>
      </c>
      <c r="D2" s="20" t="s">
        <v>219</v>
      </c>
      <c r="E2" s="20" t="s">
        <v>220</v>
      </c>
      <c r="F2" s="19" t="s">
        <v>221</v>
      </c>
      <c r="G2" s="19" t="s">
        <v>222</v>
      </c>
      <c r="H2" t="s">
        <v>10</v>
      </c>
      <c r="I2" t="s">
        <v>11</v>
      </c>
      <c r="J2" t="s">
        <v>12</v>
      </c>
    </row>
    <row r="3" spans="1:10">
      <c r="A3" s="21" t="s">
        <v>13</v>
      </c>
      <c r="B3" s="22" t="s">
        <v>14</v>
      </c>
      <c r="C3" s="23">
        <v>2165997.61</v>
      </c>
      <c r="D3" s="23">
        <v>5237274.11</v>
      </c>
      <c r="E3" s="23">
        <v>1142583.2</v>
      </c>
      <c r="F3" s="22">
        <f t="shared" ref="F3:F66" si="0">C3/D3</f>
        <v>0.41357346675139</v>
      </c>
      <c r="G3" s="22">
        <f t="shared" ref="G3:G66" si="1">(D3-E3)/E3</f>
        <v>3.58371356239091</v>
      </c>
      <c r="I3">
        <f>H3*0.5</f>
        <v>0</v>
      </c>
      <c r="J3">
        <f>H3+I3</f>
        <v>0</v>
      </c>
    </row>
    <row r="4" spans="1:7">
      <c r="A4" s="21" t="s">
        <v>15</v>
      </c>
      <c r="B4" s="22" t="s">
        <v>16</v>
      </c>
      <c r="C4" s="20">
        <v>16009351.96</v>
      </c>
      <c r="D4" s="20">
        <v>297362796.04</v>
      </c>
      <c r="E4" s="20">
        <v>234492789.9</v>
      </c>
      <c r="F4" s="22">
        <f t="shared" si="0"/>
        <v>0.0538377771974087</v>
      </c>
      <c r="G4" s="22">
        <f t="shared" si="1"/>
        <v>0.268110615114482</v>
      </c>
    </row>
    <row r="5" spans="1:7">
      <c r="A5" s="21" t="s">
        <v>17</v>
      </c>
      <c r="B5" s="22" t="s">
        <v>223</v>
      </c>
      <c r="C5" s="20">
        <v>1530225.94</v>
      </c>
      <c r="D5" s="20">
        <v>27309260.13</v>
      </c>
      <c r="E5" s="20">
        <v>15186044.62</v>
      </c>
      <c r="F5" s="22">
        <f t="shared" si="0"/>
        <v>0.0560332258258071</v>
      </c>
      <c r="G5" s="22">
        <f t="shared" si="1"/>
        <v>0.79831291250348</v>
      </c>
    </row>
    <row r="6" spans="1:7">
      <c r="A6" s="21" t="s">
        <v>19</v>
      </c>
      <c r="B6" s="22" t="s">
        <v>224</v>
      </c>
      <c r="C6" s="20">
        <v>3039000</v>
      </c>
      <c r="D6" s="20">
        <v>28203400</v>
      </c>
      <c r="E6" s="20">
        <v>21981200</v>
      </c>
      <c r="F6" s="22">
        <f t="shared" si="0"/>
        <v>0.107752965954459</v>
      </c>
      <c r="G6" s="22">
        <f t="shared" si="1"/>
        <v>0.283069168198279</v>
      </c>
    </row>
    <row r="7" spans="1:7">
      <c r="A7" s="21" t="s">
        <v>21</v>
      </c>
      <c r="B7" s="22" t="s">
        <v>224</v>
      </c>
      <c r="C7" s="20">
        <v>7699321.18</v>
      </c>
      <c r="D7" s="20">
        <v>152455342.27</v>
      </c>
      <c r="E7" s="20">
        <v>93708260.53</v>
      </c>
      <c r="F7" s="22">
        <f t="shared" si="0"/>
        <v>0.0505021409244185</v>
      </c>
      <c r="G7" s="22">
        <f t="shared" si="1"/>
        <v>0.626914654137589</v>
      </c>
    </row>
    <row r="8" spans="1:7">
      <c r="A8" s="21" t="s">
        <v>22</v>
      </c>
      <c r="B8" s="22" t="s">
        <v>225</v>
      </c>
      <c r="C8" s="20">
        <v>2942676.23</v>
      </c>
      <c r="D8" s="20">
        <v>47234990.19</v>
      </c>
      <c r="E8" s="20">
        <v>30118188.37</v>
      </c>
      <c r="F8" s="22">
        <f t="shared" si="0"/>
        <v>0.0622986522949038</v>
      </c>
      <c r="G8" s="22">
        <f t="shared" si="1"/>
        <v>0.568321095868091</v>
      </c>
    </row>
    <row r="9" spans="1:7">
      <c r="A9" s="21" t="s">
        <v>24</v>
      </c>
      <c r="B9" s="22" t="s">
        <v>16</v>
      </c>
      <c r="C9" s="20">
        <v>3227364.83</v>
      </c>
      <c r="D9" s="20">
        <v>52083223.72</v>
      </c>
      <c r="E9" s="20">
        <v>38356343.02</v>
      </c>
      <c r="F9" s="22">
        <f t="shared" si="0"/>
        <v>0.0619655351471781</v>
      </c>
      <c r="G9" s="22">
        <f t="shared" si="1"/>
        <v>0.357877722932096</v>
      </c>
    </row>
    <row r="10" spans="1:7">
      <c r="A10" s="21" t="s">
        <v>25</v>
      </c>
      <c r="B10" s="22" t="s">
        <v>225</v>
      </c>
      <c r="C10" s="20">
        <v>1009011.25</v>
      </c>
      <c r="D10" s="20">
        <v>10855648.3</v>
      </c>
      <c r="E10" s="20">
        <v>7343581.55</v>
      </c>
      <c r="F10" s="22">
        <f t="shared" si="0"/>
        <v>0.0929480416199556</v>
      </c>
      <c r="G10" s="22">
        <f t="shared" si="1"/>
        <v>0.478249846629674</v>
      </c>
    </row>
    <row r="11" spans="1:7">
      <c r="A11" s="21" t="s">
        <v>26</v>
      </c>
      <c r="B11" s="22" t="s">
        <v>225</v>
      </c>
      <c r="C11" s="20">
        <v>8411777.14</v>
      </c>
      <c r="D11" s="20">
        <v>76415311.1</v>
      </c>
      <c r="E11" s="20">
        <v>63556100.98</v>
      </c>
      <c r="F11" s="22">
        <f t="shared" si="0"/>
        <v>0.11007973426938</v>
      </c>
      <c r="G11" s="22">
        <f t="shared" si="1"/>
        <v>0.202328492807426</v>
      </c>
    </row>
    <row r="12" spans="1:7">
      <c r="A12" s="21" t="s">
        <v>27</v>
      </c>
      <c r="B12" s="22" t="s">
        <v>226</v>
      </c>
      <c r="C12" s="20">
        <v>58333274.02</v>
      </c>
      <c r="D12" s="20">
        <v>1027140209.62</v>
      </c>
      <c r="E12" s="20">
        <v>808589518.32</v>
      </c>
      <c r="F12" s="22">
        <f t="shared" si="0"/>
        <v>0.0567919291579296</v>
      </c>
      <c r="G12" s="22">
        <f t="shared" si="1"/>
        <v>0.270286327423686</v>
      </c>
    </row>
    <row r="13" spans="1:7">
      <c r="A13" s="21" t="s">
        <v>29</v>
      </c>
      <c r="B13" s="22" t="s">
        <v>223</v>
      </c>
      <c r="C13" s="20">
        <v>608851.74</v>
      </c>
      <c r="D13" s="20">
        <v>9182794.75</v>
      </c>
      <c r="E13" s="20">
        <v>5692371.94</v>
      </c>
      <c r="F13" s="22">
        <f t="shared" si="0"/>
        <v>0.0663035335729354</v>
      </c>
      <c r="G13" s="22">
        <f t="shared" si="1"/>
        <v>0.61317546477822</v>
      </c>
    </row>
    <row r="14" spans="1:7">
      <c r="A14" s="21" t="s">
        <v>30</v>
      </c>
      <c r="B14" s="22" t="s">
        <v>227</v>
      </c>
      <c r="C14" s="20">
        <v>2534625.7</v>
      </c>
      <c r="D14" s="20">
        <v>16392668.67</v>
      </c>
      <c r="E14" s="20">
        <v>9100488.67</v>
      </c>
      <c r="F14" s="22">
        <f t="shared" si="0"/>
        <v>0.154619467459779</v>
      </c>
      <c r="G14" s="22">
        <f t="shared" si="1"/>
        <v>0.801295431973765</v>
      </c>
    </row>
    <row r="15" spans="1:7">
      <c r="A15" s="21" t="s">
        <v>31</v>
      </c>
      <c r="B15" s="22" t="s">
        <v>226</v>
      </c>
      <c r="C15" s="20">
        <v>1242135.62</v>
      </c>
      <c r="D15" s="20">
        <v>16383042.87</v>
      </c>
      <c r="E15" s="20">
        <v>6837692.41</v>
      </c>
      <c r="F15" s="22">
        <f t="shared" si="0"/>
        <v>0.0758183708518856</v>
      </c>
      <c r="G15" s="22">
        <f t="shared" si="1"/>
        <v>1.39599003401207</v>
      </c>
    </row>
    <row r="16" spans="1:7">
      <c r="A16" s="21" t="s">
        <v>32</v>
      </c>
      <c r="B16" s="22" t="s">
        <v>33</v>
      </c>
      <c r="C16" s="20">
        <v>22504635.97</v>
      </c>
      <c r="D16" s="20">
        <v>83031336.03</v>
      </c>
      <c r="E16" s="20">
        <v>58043137.61</v>
      </c>
      <c r="F16" s="22">
        <f t="shared" si="0"/>
        <v>0.271037864088672</v>
      </c>
      <c r="G16" s="22">
        <f t="shared" si="1"/>
        <v>0.430510814006976</v>
      </c>
    </row>
    <row r="17" spans="1:7">
      <c r="A17" s="21" t="s">
        <v>34</v>
      </c>
      <c r="B17" s="22" t="s">
        <v>227</v>
      </c>
      <c r="C17" s="20">
        <v>1034054.93</v>
      </c>
      <c r="D17" s="20">
        <v>6329093.67</v>
      </c>
      <c r="E17" s="20">
        <v>2891404.18</v>
      </c>
      <c r="F17" s="22">
        <f t="shared" si="0"/>
        <v>0.163381201782719</v>
      </c>
      <c r="G17" s="22">
        <f t="shared" si="1"/>
        <v>1.18893426030808</v>
      </c>
    </row>
    <row r="18" spans="1:7">
      <c r="A18" s="21" t="s">
        <v>35</v>
      </c>
      <c r="B18" s="22" t="s">
        <v>228</v>
      </c>
      <c r="C18" s="20">
        <v>6505746.68</v>
      </c>
      <c r="D18" s="20">
        <v>52279581.88</v>
      </c>
      <c r="E18" s="20">
        <v>40134649.99</v>
      </c>
      <c r="F18" s="22">
        <f t="shared" si="0"/>
        <v>0.124441444366043</v>
      </c>
      <c r="G18" s="22">
        <f t="shared" si="1"/>
        <v>0.302604654407751</v>
      </c>
    </row>
    <row r="19" spans="1:7">
      <c r="A19" s="21" t="s">
        <v>36</v>
      </c>
      <c r="B19" s="22" t="s">
        <v>227</v>
      </c>
      <c r="C19" s="20">
        <v>3979849.73</v>
      </c>
      <c r="D19" s="20">
        <v>66239369.6</v>
      </c>
      <c r="E19" s="20">
        <v>53321719.93</v>
      </c>
      <c r="F19" s="22">
        <f t="shared" si="0"/>
        <v>0.0600828442968757</v>
      </c>
      <c r="G19" s="22">
        <f t="shared" si="1"/>
        <v>0.242258683458788</v>
      </c>
    </row>
    <row r="20" spans="1:7">
      <c r="A20" s="24" t="s">
        <v>37</v>
      </c>
      <c r="B20" s="25"/>
      <c r="C20" s="26">
        <v>0</v>
      </c>
      <c r="D20" s="26">
        <v>123768533.63</v>
      </c>
      <c r="E20" s="26">
        <v>67361588.78</v>
      </c>
      <c r="F20" s="25">
        <f t="shared" si="0"/>
        <v>0</v>
      </c>
      <c r="G20" s="25">
        <f t="shared" si="1"/>
        <v>0.837375511349986</v>
      </c>
    </row>
    <row r="21" spans="1:7">
      <c r="A21" s="21" t="s">
        <v>38</v>
      </c>
      <c r="B21" s="22" t="s">
        <v>33</v>
      </c>
      <c r="C21" s="20">
        <v>2143800</v>
      </c>
      <c r="D21" s="20">
        <v>3061500</v>
      </c>
      <c r="E21" s="20">
        <v>825100</v>
      </c>
      <c r="F21" s="22">
        <f t="shared" si="0"/>
        <v>0.700244977951984</v>
      </c>
      <c r="G21" s="22">
        <f t="shared" si="1"/>
        <v>2.71045933826203</v>
      </c>
    </row>
    <row r="22" spans="1:7">
      <c r="A22" s="21" t="s">
        <v>39</v>
      </c>
      <c r="B22" s="22" t="s">
        <v>226</v>
      </c>
      <c r="C22" s="20">
        <v>1488293.67</v>
      </c>
      <c r="D22" s="20">
        <v>20352758.04</v>
      </c>
      <c r="E22" s="20">
        <v>12037593.78</v>
      </c>
      <c r="F22" s="22">
        <f t="shared" si="0"/>
        <v>0.073124913442935</v>
      </c>
      <c r="G22" s="22">
        <f t="shared" si="1"/>
        <v>0.690766311936471</v>
      </c>
    </row>
    <row r="23" spans="1:7">
      <c r="A23" s="21" t="s">
        <v>40</v>
      </c>
      <c r="B23" s="22" t="s">
        <v>229</v>
      </c>
      <c r="C23" s="20">
        <v>1572603.47</v>
      </c>
      <c r="D23" s="20">
        <v>14048786.23</v>
      </c>
      <c r="E23" s="20">
        <v>4227309.38</v>
      </c>
      <c r="F23" s="22">
        <f t="shared" si="0"/>
        <v>0.111938742910177</v>
      </c>
      <c r="G23" s="22">
        <f t="shared" si="1"/>
        <v>2.32333997044711</v>
      </c>
    </row>
    <row r="24" spans="1:7">
      <c r="A24" s="21" t="s">
        <v>42</v>
      </c>
      <c r="B24" s="22" t="s">
        <v>33</v>
      </c>
      <c r="C24" s="20">
        <v>1291931.64</v>
      </c>
      <c r="D24" s="20">
        <v>11031444.71</v>
      </c>
      <c r="E24" s="20">
        <v>8761041.42</v>
      </c>
      <c r="F24" s="22">
        <f t="shared" si="0"/>
        <v>0.117113548946936</v>
      </c>
      <c r="G24" s="22">
        <f t="shared" si="1"/>
        <v>0.259147649367009</v>
      </c>
    </row>
    <row r="25" spans="1:7">
      <c r="A25" s="21" t="s">
        <v>43</v>
      </c>
      <c r="B25" s="22" t="s">
        <v>230</v>
      </c>
      <c r="C25" s="20">
        <v>430883.79</v>
      </c>
      <c r="D25" s="20">
        <v>8530615.56</v>
      </c>
      <c r="E25" s="20">
        <v>6830728.22</v>
      </c>
      <c r="F25" s="22">
        <f t="shared" si="0"/>
        <v>0.0505102811127032</v>
      </c>
      <c r="G25" s="22">
        <f t="shared" si="1"/>
        <v>0.248858874961944</v>
      </c>
    </row>
    <row r="26" spans="1:7">
      <c r="A26" s="21" t="s">
        <v>45</v>
      </c>
      <c r="B26" s="22" t="s">
        <v>231</v>
      </c>
      <c r="C26" s="20">
        <v>739543.25</v>
      </c>
      <c r="D26" s="20">
        <v>10025073.92</v>
      </c>
      <c r="E26" s="20">
        <v>6500045.96</v>
      </c>
      <c r="F26" s="22">
        <f t="shared" si="0"/>
        <v>0.0737693563061528</v>
      </c>
      <c r="G26" s="22">
        <f t="shared" si="1"/>
        <v>0.542308159310307</v>
      </c>
    </row>
    <row r="27" spans="1:7">
      <c r="A27" s="21" t="s">
        <v>46</v>
      </c>
      <c r="B27" s="22" t="s">
        <v>230</v>
      </c>
      <c r="C27" s="20">
        <v>2638888.4</v>
      </c>
      <c r="D27" s="20">
        <v>16415951.05</v>
      </c>
      <c r="E27" s="20">
        <v>10914871.52</v>
      </c>
      <c r="F27" s="22">
        <f t="shared" si="0"/>
        <v>0.160751478361651</v>
      </c>
      <c r="G27" s="22">
        <f t="shared" si="1"/>
        <v>0.503998560122309</v>
      </c>
    </row>
    <row r="28" spans="1:7">
      <c r="A28" s="21" t="s">
        <v>47</v>
      </c>
      <c r="B28" s="22" t="s">
        <v>223</v>
      </c>
      <c r="C28" s="20">
        <v>1198967.9</v>
      </c>
      <c r="D28" s="20">
        <v>20613052.03</v>
      </c>
      <c r="E28" s="20">
        <v>11185132.87</v>
      </c>
      <c r="F28" s="22">
        <f t="shared" si="0"/>
        <v>0.058165471966744</v>
      </c>
      <c r="G28" s="22">
        <f t="shared" si="1"/>
        <v>0.842897377221769</v>
      </c>
    </row>
    <row r="29" spans="1:7">
      <c r="A29" s="21" t="s">
        <v>48</v>
      </c>
      <c r="B29" s="22" t="s">
        <v>232</v>
      </c>
      <c r="C29" s="20">
        <v>5132234.23</v>
      </c>
      <c r="D29" s="20">
        <v>44458536.66</v>
      </c>
      <c r="E29" s="20">
        <v>27932961.06</v>
      </c>
      <c r="F29" s="22">
        <f t="shared" si="0"/>
        <v>0.115438667476826</v>
      </c>
      <c r="G29" s="22">
        <f t="shared" si="1"/>
        <v>0.59161560296107</v>
      </c>
    </row>
    <row r="30" spans="1:7">
      <c r="A30" s="21" t="s">
        <v>50</v>
      </c>
      <c r="B30" s="22" t="s">
        <v>28</v>
      </c>
      <c r="C30" s="20">
        <v>4515455.42</v>
      </c>
      <c r="D30" s="20">
        <v>87166704.43</v>
      </c>
      <c r="E30" s="20">
        <v>68344166.5</v>
      </c>
      <c r="F30" s="22">
        <f t="shared" si="0"/>
        <v>0.0518025253969097</v>
      </c>
      <c r="G30" s="22">
        <f t="shared" si="1"/>
        <v>0.275408112995277</v>
      </c>
    </row>
    <row r="31" spans="1:7">
      <c r="A31" s="21" t="s">
        <v>51</v>
      </c>
      <c r="B31" s="22" t="s">
        <v>233</v>
      </c>
      <c r="C31" s="20">
        <v>5169316.37</v>
      </c>
      <c r="D31" s="20">
        <v>33310308.35</v>
      </c>
      <c r="E31" s="16">
        <v>24126710.57</v>
      </c>
      <c r="F31" s="22">
        <f t="shared" si="0"/>
        <v>0.155186686225917</v>
      </c>
      <c r="G31" s="22">
        <f t="shared" si="1"/>
        <v>0.380640276400514</v>
      </c>
    </row>
    <row r="32" spans="1:7">
      <c r="A32" s="21" t="s">
        <v>53</v>
      </c>
      <c r="B32" s="22" t="s">
        <v>223</v>
      </c>
      <c r="C32" s="20">
        <v>738767.84</v>
      </c>
      <c r="D32" s="20">
        <v>7867806.14</v>
      </c>
      <c r="E32" s="20">
        <v>5922793.64</v>
      </c>
      <c r="F32" s="22">
        <f t="shared" si="0"/>
        <v>0.0938975651985243</v>
      </c>
      <c r="G32" s="22">
        <f t="shared" si="1"/>
        <v>0.328394439891375</v>
      </c>
    </row>
    <row r="33" spans="1:7">
      <c r="A33" s="21" t="s">
        <v>54</v>
      </c>
      <c r="B33" s="22" t="s">
        <v>234</v>
      </c>
      <c r="C33" s="20">
        <v>757308.46</v>
      </c>
      <c r="D33" s="20">
        <v>8936923.12</v>
      </c>
      <c r="E33" s="20">
        <v>933363.78</v>
      </c>
      <c r="F33" s="22">
        <f t="shared" si="0"/>
        <v>0.0847392832892581</v>
      </c>
      <c r="G33" s="22">
        <f t="shared" si="1"/>
        <v>8.57496242247583</v>
      </c>
    </row>
    <row r="34" spans="1:7">
      <c r="A34" s="21" t="s">
        <v>56</v>
      </c>
      <c r="B34" s="15" t="s">
        <v>227</v>
      </c>
      <c r="C34" s="20">
        <v>1099999.58</v>
      </c>
      <c r="D34" s="20">
        <v>11334732</v>
      </c>
      <c r="E34" s="20">
        <v>7899365.26</v>
      </c>
      <c r="F34" s="22">
        <f t="shared" si="0"/>
        <v>0.0970468097525376</v>
      </c>
      <c r="G34" s="22">
        <f t="shared" si="1"/>
        <v>0.434891491522194</v>
      </c>
    </row>
    <row r="35" spans="1:7">
      <c r="A35" s="21" t="s">
        <v>57</v>
      </c>
      <c r="B35" s="22" t="s">
        <v>233</v>
      </c>
      <c r="C35" s="20">
        <v>7076364.84</v>
      </c>
      <c r="D35" s="20">
        <v>693069.31</v>
      </c>
      <c r="E35" s="20">
        <v>160000</v>
      </c>
      <c r="F35" s="22">
        <f t="shared" si="0"/>
        <v>10.2101835096406</v>
      </c>
      <c r="G35" s="22">
        <f t="shared" si="1"/>
        <v>3.3316831875</v>
      </c>
    </row>
    <row r="36" spans="1:7">
      <c r="A36" s="21" t="s">
        <v>58</v>
      </c>
      <c r="B36" s="22" t="s">
        <v>235</v>
      </c>
      <c r="C36" s="20">
        <v>3855313.43</v>
      </c>
      <c r="D36" s="20">
        <v>43823432.05</v>
      </c>
      <c r="E36" s="20">
        <v>34420351.65</v>
      </c>
      <c r="F36" s="22">
        <f t="shared" si="0"/>
        <v>0.0879737904964018</v>
      </c>
      <c r="G36" s="22">
        <f t="shared" si="1"/>
        <v>0.273183740120215</v>
      </c>
    </row>
    <row r="37" spans="1:7">
      <c r="A37" s="21" t="s">
        <v>59</v>
      </c>
      <c r="B37" s="22" t="s">
        <v>228</v>
      </c>
      <c r="C37" s="20">
        <v>6483929.09</v>
      </c>
      <c r="D37" s="20">
        <v>17839958.2</v>
      </c>
      <c r="E37" s="20">
        <v>3301502.69</v>
      </c>
      <c r="F37" s="22">
        <f t="shared" si="0"/>
        <v>0.363449791603211</v>
      </c>
      <c r="G37" s="22">
        <f t="shared" si="1"/>
        <v>4.40358735857944</v>
      </c>
    </row>
    <row r="38" spans="1:7">
      <c r="A38" s="21" t="s">
        <v>60</v>
      </c>
      <c r="B38" s="22" t="s">
        <v>236</v>
      </c>
      <c r="C38" s="20">
        <v>1849866.02</v>
      </c>
      <c r="D38" s="20">
        <v>29511202.1</v>
      </c>
      <c r="E38" s="20">
        <v>14626882.57</v>
      </c>
      <c r="F38" s="22">
        <f t="shared" si="0"/>
        <v>0.0626835197607894</v>
      </c>
      <c r="G38" s="22">
        <f t="shared" si="1"/>
        <v>1.01760026162567</v>
      </c>
    </row>
    <row r="39" spans="1:7">
      <c r="A39" s="21" t="s">
        <v>61</v>
      </c>
      <c r="B39" s="22" t="s">
        <v>223</v>
      </c>
      <c r="C39" s="20">
        <v>3024671.78</v>
      </c>
      <c r="D39" s="20">
        <v>17656079.64</v>
      </c>
      <c r="E39" s="20">
        <v>10407005.8</v>
      </c>
      <c r="F39" s="22">
        <f t="shared" si="0"/>
        <v>0.171310497101949</v>
      </c>
      <c r="G39" s="22">
        <f t="shared" si="1"/>
        <v>0.696557105791178</v>
      </c>
    </row>
    <row r="40" spans="1:7">
      <c r="A40" s="21" t="s">
        <v>62</v>
      </c>
      <c r="B40" s="22" t="s">
        <v>237</v>
      </c>
      <c r="C40" s="20">
        <v>3195982.21</v>
      </c>
      <c r="D40" s="20">
        <v>44373783.37</v>
      </c>
      <c r="E40" s="20">
        <v>35698909.7</v>
      </c>
      <c r="F40" s="22">
        <f t="shared" si="0"/>
        <v>0.0720241089958699</v>
      </c>
      <c r="G40" s="22">
        <f t="shared" si="1"/>
        <v>0.243001081626871</v>
      </c>
    </row>
    <row r="41" spans="1:7">
      <c r="A41" s="21" t="s">
        <v>64</v>
      </c>
      <c r="B41" s="22" t="s">
        <v>238</v>
      </c>
      <c r="C41" s="20">
        <v>1084548.1</v>
      </c>
      <c r="D41" s="20">
        <v>8272880.32</v>
      </c>
      <c r="E41" s="20">
        <v>5897549.11</v>
      </c>
      <c r="F41" s="22">
        <f t="shared" si="0"/>
        <v>0.131096795559591</v>
      </c>
      <c r="G41" s="22">
        <f t="shared" si="1"/>
        <v>0.402765821139555</v>
      </c>
    </row>
    <row r="42" spans="1:7">
      <c r="A42" s="21" t="s">
        <v>65</v>
      </c>
      <c r="B42" s="22" t="s">
        <v>225</v>
      </c>
      <c r="C42" s="20">
        <v>8414938.92</v>
      </c>
      <c r="D42" s="20">
        <v>74837895.37</v>
      </c>
      <c r="E42" s="20">
        <v>49946070.44</v>
      </c>
      <c r="F42" s="22">
        <f t="shared" si="0"/>
        <v>0.112442217654524</v>
      </c>
      <c r="G42" s="22">
        <f t="shared" si="1"/>
        <v>0.498374040454343</v>
      </c>
    </row>
    <row r="43" spans="1:7">
      <c r="A43" s="21" t="s">
        <v>66</v>
      </c>
      <c r="B43" s="22" t="s">
        <v>236</v>
      </c>
      <c r="C43" s="20">
        <v>1118094.66</v>
      </c>
      <c r="D43" s="20">
        <v>9241992.15</v>
      </c>
      <c r="E43" s="20">
        <v>6497611.84</v>
      </c>
      <c r="F43" s="22">
        <f t="shared" si="0"/>
        <v>0.120979832254023</v>
      </c>
      <c r="G43" s="22">
        <f t="shared" si="1"/>
        <v>0.422367537116529</v>
      </c>
    </row>
    <row r="44" spans="1:7">
      <c r="A44" s="21" t="s">
        <v>67</v>
      </c>
      <c r="B44" s="22" t="s">
        <v>239</v>
      </c>
      <c r="C44" s="20">
        <v>11963656.72</v>
      </c>
      <c r="D44" s="20">
        <v>167505598.12</v>
      </c>
      <c r="E44" s="20">
        <v>88497125.28</v>
      </c>
      <c r="F44" s="22">
        <f t="shared" si="0"/>
        <v>0.0714224291860939</v>
      </c>
      <c r="G44" s="22">
        <f t="shared" si="1"/>
        <v>0.892780105455647</v>
      </c>
    </row>
    <row r="45" spans="1:7">
      <c r="A45" s="21" t="s">
        <v>68</v>
      </c>
      <c r="B45" s="22" t="s">
        <v>23</v>
      </c>
      <c r="C45" s="20">
        <v>5284318.41</v>
      </c>
      <c r="D45" s="20">
        <v>102993898.66</v>
      </c>
      <c r="E45" s="20">
        <v>80607009.01</v>
      </c>
      <c r="F45" s="22">
        <f t="shared" si="0"/>
        <v>0.0513071014764128</v>
      </c>
      <c r="G45" s="22">
        <f t="shared" si="1"/>
        <v>0.277728821909553</v>
      </c>
    </row>
    <row r="46" spans="1:7">
      <c r="A46" s="21" t="s">
        <v>69</v>
      </c>
      <c r="B46" s="22" t="s">
        <v>18</v>
      </c>
      <c r="C46" s="20">
        <v>1700651.32</v>
      </c>
      <c r="D46" s="20">
        <v>33931590.64</v>
      </c>
      <c r="E46" s="20">
        <v>27533559.25</v>
      </c>
      <c r="F46" s="22">
        <f t="shared" si="0"/>
        <v>0.0501199999152177</v>
      </c>
      <c r="G46" s="22">
        <f t="shared" si="1"/>
        <v>0.232372114767545</v>
      </c>
    </row>
    <row r="47" spans="1:7">
      <c r="A47" s="21" t="s">
        <v>70</v>
      </c>
      <c r="B47" s="22" t="s">
        <v>240</v>
      </c>
      <c r="C47" s="20">
        <v>1806815.62</v>
      </c>
      <c r="D47" s="20">
        <v>5791838.07</v>
      </c>
      <c r="E47" s="20">
        <v>2092438.56</v>
      </c>
      <c r="F47" s="22">
        <f t="shared" si="0"/>
        <v>0.311958932235825</v>
      </c>
      <c r="G47" s="22">
        <f t="shared" si="1"/>
        <v>1.7679847717966</v>
      </c>
    </row>
    <row r="48" spans="1:7">
      <c r="A48" s="21" t="s">
        <v>72</v>
      </c>
      <c r="B48" s="22" t="s">
        <v>52</v>
      </c>
      <c r="C48" s="20">
        <v>3888584.67</v>
      </c>
      <c r="D48" s="20">
        <v>24619983.78</v>
      </c>
      <c r="E48" s="20">
        <v>5479067.68</v>
      </c>
      <c r="F48" s="22">
        <f t="shared" si="0"/>
        <v>0.157944241748806</v>
      </c>
      <c r="G48" s="22">
        <f t="shared" si="1"/>
        <v>3.49346224903723</v>
      </c>
    </row>
    <row r="49" spans="1:7">
      <c r="A49" s="21" t="s">
        <v>73</v>
      </c>
      <c r="B49" s="22" t="s">
        <v>239</v>
      </c>
      <c r="C49" s="20">
        <v>2240319.13</v>
      </c>
      <c r="D49" s="20">
        <v>30786691.38</v>
      </c>
      <c r="E49" s="20">
        <v>5184253.49</v>
      </c>
      <c r="F49" s="22">
        <f t="shared" si="0"/>
        <v>0.0727690774675249</v>
      </c>
      <c r="G49" s="22">
        <f t="shared" si="1"/>
        <v>4.93850039149995</v>
      </c>
    </row>
    <row r="50" spans="1:7">
      <c r="A50" s="21" t="s">
        <v>74</v>
      </c>
      <c r="B50" s="22" t="s">
        <v>237</v>
      </c>
      <c r="C50" s="20">
        <v>1923678.06</v>
      </c>
      <c r="D50" s="20">
        <v>30502656.94</v>
      </c>
      <c r="E50" s="20">
        <v>22550473.41</v>
      </c>
      <c r="F50" s="22">
        <f t="shared" si="0"/>
        <v>0.0630659179554081</v>
      </c>
      <c r="G50" s="22">
        <f t="shared" si="1"/>
        <v>0.352639316497613</v>
      </c>
    </row>
    <row r="51" spans="1:7">
      <c r="A51" s="21" t="s">
        <v>75</v>
      </c>
      <c r="B51" s="22" t="s">
        <v>225</v>
      </c>
      <c r="C51" s="20">
        <v>8375931.7</v>
      </c>
      <c r="D51" s="20">
        <v>156329669.89</v>
      </c>
      <c r="E51" s="20">
        <v>124043539.02</v>
      </c>
      <c r="F51" s="22">
        <f t="shared" si="0"/>
        <v>0.0535786438101843</v>
      </c>
      <c r="G51" s="22">
        <f t="shared" si="1"/>
        <v>0.260280633115397</v>
      </c>
    </row>
    <row r="52" spans="1:7">
      <c r="A52" s="21" t="s">
        <v>76</v>
      </c>
      <c r="B52" s="22" t="s">
        <v>241</v>
      </c>
      <c r="C52" s="20">
        <v>3519765.27</v>
      </c>
      <c r="D52" s="20">
        <v>58562111.76</v>
      </c>
      <c r="E52" s="20">
        <v>33667453.38</v>
      </c>
      <c r="F52" s="22">
        <f t="shared" si="0"/>
        <v>0.0601031138430381</v>
      </c>
      <c r="G52" s="22">
        <f t="shared" si="1"/>
        <v>0.739428019666868</v>
      </c>
    </row>
    <row r="53" spans="1:7">
      <c r="A53" s="21" t="s">
        <v>77</v>
      </c>
      <c r="B53" s="22" t="s">
        <v>228</v>
      </c>
      <c r="C53" s="20">
        <v>4195185.19</v>
      </c>
      <c r="D53" s="20">
        <v>58408724.66</v>
      </c>
      <c r="E53" s="20">
        <v>48192588.03</v>
      </c>
      <c r="F53" s="22">
        <f t="shared" si="0"/>
        <v>0.0718246326113158</v>
      </c>
      <c r="G53" s="22">
        <f t="shared" si="1"/>
        <v>0.211985640273986</v>
      </c>
    </row>
    <row r="54" spans="1:7">
      <c r="A54" s="21" t="s">
        <v>78</v>
      </c>
      <c r="B54" s="22" t="s">
        <v>242</v>
      </c>
      <c r="C54" s="20">
        <v>2911923.09</v>
      </c>
      <c r="D54" s="20">
        <v>14625558.1</v>
      </c>
      <c r="E54" s="20">
        <v>10638187.8</v>
      </c>
      <c r="F54" s="22">
        <f t="shared" si="0"/>
        <v>0.199098254582162</v>
      </c>
      <c r="G54" s="22">
        <f t="shared" si="1"/>
        <v>0.37481668635329</v>
      </c>
    </row>
    <row r="55" spans="1:7">
      <c r="A55" s="21" t="s">
        <v>79</v>
      </c>
      <c r="B55" s="22" t="s">
        <v>234</v>
      </c>
      <c r="C55" s="20">
        <v>3795259.01</v>
      </c>
      <c r="D55" s="20">
        <v>22162040.61</v>
      </c>
      <c r="E55" s="20">
        <v>2831837.83</v>
      </c>
      <c r="F55" s="22">
        <f t="shared" si="0"/>
        <v>0.171250431166862</v>
      </c>
      <c r="G55" s="22">
        <f t="shared" si="1"/>
        <v>6.82602745652282</v>
      </c>
    </row>
    <row r="56" spans="1:7">
      <c r="A56" s="21" t="s">
        <v>80</v>
      </c>
      <c r="B56" s="22" t="s">
        <v>237</v>
      </c>
      <c r="C56" s="20">
        <v>2763558.9</v>
      </c>
      <c r="D56" s="20">
        <v>41379758.52</v>
      </c>
      <c r="E56" s="20">
        <v>28286610.1</v>
      </c>
      <c r="F56" s="22">
        <f t="shared" si="0"/>
        <v>0.066785283405274</v>
      </c>
      <c r="G56" s="22">
        <f t="shared" si="1"/>
        <v>0.462874426228967</v>
      </c>
    </row>
    <row r="57" spans="1:7">
      <c r="A57" s="21" t="s">
        <v>81</v>
      </c>
      <c r="B57" s="22" t="s">
        <v>243</v>
      </c>
      <c r="C57" s="20">
        <v>80154733.13</v>
      </c>
      <c r="D57" s="20">
        <v>1266086816.38</v>
      </c>
      <c r="E57" s="20">
        <v>715159836.52</v>
      </c>
      <c r="F57" s="22">
        <f t="shared" si="0"/>
        <v>0.0633090338616578</v>
      </c>
      <c r="G57" s="22">
        <f t="shared" si="1"/>
        <v>0.770355033555625</v>
      </c>
    </row>
    <row r="58" spans="1:7">
      <c r="A58" s="21" t="s">
        <v>82</v>
      </c>
      <c r="B58" s="22" t="s">
        <v>225</v>
      </c>
      <c r="C58" s="20">
        <v>1986207.25</v>
      </c>
      <c r="D58" s="20">
        <v>7920702.21</v>
      </c>
      <c r="E58" s="20">
        <v>4765631.16</v>
      </c>
      <c r="F58" s="22">
        <f t="shared" si="0"/>
        <v>0.250761510449463</v>
      </c>
      <c r="G58" s="22">
        <f t="shared" si="1"/>
        <v>0.662046839982471</v>
      </c>
    </row>
    <row r="59" spans="1:7">
      <c r="A59" s="21" t="s">
        <v>83</v>
      </c>
      <c r="B59" s="22" t="s">
        <v>225</v>
      </c>
      <c r="C59" s="20">
        <v>3591686.74</v>
      </c>
      <c r="D59" s="20">
        <v>65370364.98</v>
      </c>
      <c r="E59" s="20">
        <v>53557132.56</v>
      </c>
      <c r="F59" s="22">
        <f t="shared" si="0"/>
        <v>0.0549436543776201</v>
      </c>
      <c r="G59" s="22">
        <f t="shared" si="1"/>
        <v>0.22057253357927</v>
      </c>
    </row>
    <row r="60" spans="1:7">
      <c r="A60" s="21" t="s">
        <v>84</v>
      </c>
      <c r="B60" s="22" t="s">
        <v>244</v>
      </c>
      <c r="C60" s="20">
        <v>9876152.61</v>
      </c>
      <c r="D60" s="20">
        <v>88558889.25</v>
      </c>
      <c r="E60" s="20">
        <v>44499802.53</v>
      </c>
      <c r="F60" s="22">
        <f t="shared" si="0"/>
        <v>0.111520737146102</v>
      </c>
      <c r="G60" s="22">
        <f t="shared" si="1"/>
        <v>0.990096229984327</v>
      </c>
    </row>
    <row r="61" spans="1:7">
      <c r="A61" s="21" t="s">
        <v>86</v>
      </c>
      <c r="B61" s="22" t="s">
        <v>245</v>
      </c>
      <c r="C61" s="20">
        <v>5064618.03</v>
      </c>
      <c r="D61" s="20">
        <v>81690855.12</v>
      </c>
      <c r="E61" s="20">
        <v>47490039.68</v>
      </c>
      <c r="F61" s="22">
        <f t="shared" si="0"/>
        <v>0.061997368280211</v>
      </c>
      <c r="G61" s="22">
        <f t="shared" si="1"/>
        <v>0.720168179905804</v>
      </c>
    </row>
    <row r="62" spans="1:7">
      <c r="A62" s="21" t="s">
        <v>87</v>
      </c>
      <c r="B62" s="22" t="s">
        <v>228</v>
      </c>
      <c r="C62" s="20">
        <v>1549794.25</v>
      </c>
      <c r="D62" s="20">
        <v>20207339.05</v>
      </c>
      <c r="E62" s="20">
        <v>481581.19</v>
      </c>
      <c r="F62" s="22">
        <f t="shared" si="0"/>
        <v>0.0766946229864936</v>
      </c>
      <c r="G62" s="22">
        <f t="shared" si="1"/>
        <v>40.9603993461622</v>
      </c>
    </row>
    <row r="63" spans="1:7">
      <c r="A63" s="21" t="s">
        <v>88</v>
      </c>
      <c r="B63" s="22" t="s">
        <v>246</v>
      </c>
      <c r="C63" s="20">
        <v>5086876.01</v>
      </c>
      <c r="D63" s="20">
        <v>89650930.33</v>
      </c>
      <c r="E63" s="20">
        <v>69809378.34</v>
      </c>
      <c r="F63" s="22">
        <f t="shared" si="0"/>
        <v>0.0567409171469331</v>
      </c>
      <c r="G63" s="22">
        <f t="shared" si="1"/>
        <v>0.284224734008711</v>
      </c>
    </row>
    <row r="64" spans="1:7">
      <c r="A64" s="21" t="s">
        <v>89</v>
      </c>
      <c r="B64" s="22" t="s">
        <v>23</v>
      </c>
      <c r="C64" s="23">
        <v>2092057.41</v>
      </c>
      <c r="D64" s="23">
        <v>22032907.29</v>
      </c>
      <c r="E64" s="23">
        <v>15981687.53</v>
      </c>
      <c r="F64" s="22">
        <f t="shared" si="0"/>
        <v>0.094951491533281</v>
      </c>
      <c r="G64" s="22">
        <f t="shared" si="1"/>
        <v>0.378634593414554</v>
      </c>
    </row>
    <row r="65" spans="1:7">
      <c r="A65" s="21" t="s">
        <v>90</v>
      </c>
      <c r="B65" s="22" t="s">
        <v>33</v>
      </c>
      <c r="C65" s="23">
        <v>7247740.91</v>
      </c>
      <c r="D65" s="23">
        <v>44690147.07</v>
      </c>
      <c r="E65" s="23">
        <v>10823773.28</v>
      </c>
      <c r="F65" s="22">
        <f t="shared" si="0"/>
        <v>0.162177602562989</v>
      </c>
      <c r="G65" s="22">
        <f t="shared" si="1"/>
        <v>3.12888795006246</v>
      </c>
    </row>
    <row r="66" spans="1:7">
      <c r="A66" s="21" t="s">
        <v>91</v>
      </c>
      <c r="B66" s="22" t="s">
        <v>28</v>
      </c>
      <c r="C66" s="23">
        <v>655416.76</v>
      </c>
      <c r="D66" s="23">
        <v>6660341.89</v>
      </c>
      <c r="E66" s="23">
        <v>2686873.38</v>
      </c>
      <c r="F66" s="22">
        <f t="shared" si="0"/>
        <v>0.0984058732756735</v>
      </c>
      <c r="G66" s="22">
        <f t="shared" si="1"/>
        <v>1.47884471950814</v>
      </c>
    </row>
    <row r="67" spans="1:7">
      <c r="A67" s="21" t="s">
        <v>92</v>
      </c>
      <c r="B67" s="22" t="s">
        <v>18</v>
      </c>
      <c r="C67" s="23">
        <v>15284751</v>
      </c>
      <c r="D67" s="23">
        <v>300537479.05</v>
      </c>
      <c r="E67" s="23">
        <v>186338591.51</v>
      </c>
      <c r="F67" s="22">
        <f t="shared" ref="F67:F130" si="2">C67/D67</f>
        <v>0.0508580528735223</v>
      </c>
      <c r="G67" s="22">
        <f t="shared" ref="G67:G110" si="3">(D67-E67)/E67</f>
        <v>0.612856878516609</v>
      </c>
    </row>
    <row r="68" spans="1:7">
      <c r="A68" s="21" t="s">
        <v>93</v>
      </c>
      <c r="B68" s="22" t="s">
        <v>63</v>
      </c>
      <c r="C68" s="23">
        <v>6357686.69</v>
      </c>
      <c r="D68" s="23">
        <v>56507055.41</v>
      </c>
      <c r="E68" s="23">
        <v>11188339.19</v>
      </c>
      <c r="F68" s="22">
        <f t="shared" si="2"/>
        <v>0.112511378337985</v>
      </c>
      <c r="G68" s="22">
        <f t="shared" si="3"/>
        <v>4.05053113338799</v>
      </c>
    </row>
    <row r="69" spans="1:7">
      <c r="A69" s="21" t="s">
        <v>94</v>
      </c>
      <c r="B69" s="22" t="s">
        <v>63</v>
      </c>
      <c r="C69" s="23">
        <v>2059681.86</v>
      </c>
      <c r="D69" s="23">
        <v>32877942.88</v>
      </c>
      <c r="E69" s="23">
        <v>23408895.29</v>
      </c>
      <c r="F69" s="22">
        <f t="shared" si="2"/>
        <v>0.0626463117694911</v>
      </c>
      <c r="G69" s="22">
        <f t="shared" si="3"/>
        <v>0.404506384119932</v>
      </c>
    </row>
    <row r="70" spans="1:7">
      <c r="A70" s="21" t="s">
        <v>95</v>
      </c>
      <c r="B70" s="22" t="s">
        <v>96</v>
      </c>
      <c r="C70" s="23">
        <v>25686216.49</v>
      </c>
      <c r="D70" s="23">
        <v>92515852.83</v>
      </c>
      <c r="E70" s="23">
        <v>50191634.73</v>
      </c>
      <c r="F70" s="22">
        <f t="shared" si="2"/>
        <v>0.277641244222209</v>
      </c>
      <c r="G70" s="22">
        <f t="shared" si="3"/>
        <v>0.843252432953781</v>
      </c>
    </row>
    <row r="71" spans="1:7">
      <c r="A71" s="21" t="s">
        <v>97</v>
      </c>
      <c r="B71" s="22" t="s">
        <v>52</v>
      </c>
      <c r="C71" s="23">
        <v>38207139.4</v>
      </c>
      <c r="D71" s="23">
        <v>161287.13</v>
      </c>
      <c r="E71" s="23">
        <v>59405.94</v>
      </c>
      <c r="F71" s="22">
        <f t="shared" si="2"/>
        <v>236.888953259941</v>
      </c>
      <c r="G71" s="22">
        <f t="shared" si="3"/>
        <v>1.71500004881667</v>
      </c>
    </row>
    <row r="72" spans="1:7">
      <c r="A72" s="21" t="s">
        <v>98</v>
      </c>
      <c r="B72" s="22" t="s">
        <v>18</v>
      </c>
      <c r="C72" s="23">
        <v>5535954.15</v>
      </c>
      <c r="D72" s="23">
        <v>54281264.14</v>
      </c>
      <c r="E72" s="23">
        <v>36361858.75</v>
      </c>
      <c r="F72" s="22">
        <f t="shared" si="2"/>
        <v>0.101986463243043</v>
      </c>
      <c r="G72" s="22">
        <f t="shared" si="3"/>
        <v>0.492807738823308</v>
      </c>
    </row>
    <row r="73" spans="1:7">
      <c r="A73" s="21" t="s">
        <v>99</v>
      </c>
      <c r="B73" s="22" t="s">
        <v>52</v>
      </c>
      <c r="C73" s="23">
        <v>3365500.41</v>
      </c>
      <c r="D73" s="23">
        <v>9161860.62</v>
      </c>
      <c r="E73" s="23">
        <v>6641862.41</v>
      </c>
      <c r="F73" s="22">
        <f t="shared" si="2"/>
        <v>0.367338093165622</v>
      </c>
      <c r="G73" s="22">
        <f t="shared" si="3"/>
        <v>0.379411384103032</v>
      </c>
    </row>
    <row r="74" spans="1:7">
      <c r="A74" s="21" t="s">
        <v>100</v>
      </c>
      <c r="B74" s="22" t="s">
        <v>33</v>
      </c>
      <c r="C74" s="23">
        <v>1577967.19</v>
      </c>
      <c r="D74" s="23">
        <v>2366070.54</v>
      </c>
      <c r="E74" s="23">
        <v>241902.68</v>
      </c>
      <c r="F74" s="22">
        <f t="shared" si="2"/>
        <v>0.666914685476791</v>
      </c>
      <c r="G74" s="22">
        <f t="shared" si="3"/>
        <v>8.78108444271886</v>
      </c>
    </row>
    <row r="75" spans="1:7">
      <c r="A75" s="21" t="s">
        <v>101</v>
      </c>
      <c r="B75" s="22" t="s">
        <v>23</v>
      </c>
      <c r="C75" s="23">
        <v>6103922.37</v>
      </c>
      <c r="D75" s="23">
        <v>50789615.41</v>
      </c>
      <c r="E75" s="23">
        <v>35578500</v>
      </c>
      <c r="F75" s="22">
        <f t="shared" si="2"/>
        <v>0.120180519594921</v>
      </c>
      <c r="G75" s="22">
        <f t="shared" si="3"/>
        <v>0.42753672611268</v>
      </c>
    </row>
    <row r="76" spans="1:7">
      <c r="A76" s="21" t="s">
        <v>102</v>
      </c>
      <c r="B76" s="22" t="s">
        <v>41</v>
      </c>
      <c r="C76" s="23">
        <v>1367593.57</v>
      </c>
      <c r="D76" s="23">
        <v>1958883.13</v>
      </c>
      <c r="E76" s="23">
        <v>1224336.26</v>
      </c>
      <c r="F76" s="22">
        <f t="shared" si="2"/>
        <v>0.698149649183002</v>
      </c>
      <c r="G76" s="22">
        <f t="shared" si="3"/>
        <v>0.599955170812306</v>
      </c>
    </row>
    <row r="77" spans="1:7">
      <c r="A77" s="21" t="s">
        <v>103</v>
      </c>
      <c r="B77" s="22" t="s">
        <v>33</v>
      </c>
      <c r="C77" s="23">
        <v>3558596.14</v>
      </c>
      <c r="D77" s="23">
        <v>31786891.06</v>
      </c>
      <c r="E77" s="23">
        <v>14190540.31</v>
      </c>
      <c r="F77" s="22">
        <f t="shared" si="2"/>
        <v>0.111951688929971</v>
      </c>
      <c r="G77" s="22">
        <f t="shared" si="3"/>
        <v>1.24000569150985</v>
      </c>
    </row>
    <row r="78" spans="1:7">
      <c r="A78" s="21" t="s">
        <v>104</v>
      </c>
      <c r="B78" s="22" t="s">
        <v>49</v>
      </c>
      <c r="C78" s="23">
        <v>301484.08</v>
      </c>
      <c r="D78" s="23">
        <v>5258763.18</v>
      </c>
      <c r="E78" s="23">
        <v>3873148.76</v>
      </c>
      <c r="F78" s="22">
        <f t="shared" si="2"/>
        <v>0.057329845380107</v>
      </c>
      <c r="G78" s="22">
        <f t="shared" si="3"/>
        <v>0.357748825531814</v>
      </c>
    </row>
    <row r="79" spans="1:7">
      <c r="A79" s="21" t="s">
        <v>105</v>
      </c>
      <c r="B79" s="22" t="s">
        <v>16</v>
      </c>
      <c r="C79" s="23">
        <v>1582722.23</v>
      </c>
      <c r="D79" s="23">
        <v>26928447.28</v>
      </c>
      <c r="E79" s="23">
        <v>22063545.03</v>
      </c>
      <c r="F79" s="22">
        <f t="shared" si="2"/>
        <v>0.0587751017926497</v>
      </c>
      <c r="G79" s="22">
        <f t="shared" si="3"/>
        <v>0.22049504027504</v>
      </c>
    </row>
    <row r="80" spans="1:7">
      <c r="A80" s="21" t="s">
        <v>106</v>
      </c>
      <c r="B80" s="22" t="s">
        <v>55</v>
      </c>
      <c r="C80" s="23">
        <v>9707654.59</v>
      </c>
      <c r="D80" s="23">
        <v>38123818.57</v>
      </c>
      <c r="E80" s="23">
        <v>17460096.62</v>
      </c>
      <c r="F80" s="22">
        <f t="shared" si="2"/>
        <v>0.254634896348999</v>
      </c>
      <c r="G80" s="22">
        <f t="shared" si="3"/>
        <v>1.18348268052139</v>
      </c>
    </row>
    <row r="81" spans="1:7">
      <c r="A81" s="21" t="s">
        <v>107</v>
      </c>
      <c r="B81" s="22" t="s">
        <v>23</v>
      </c>
      <c r="C81" s="23">
        <v>19051987.84</v>
      </c>
      <c r="D81" s="23">
        <v>25617731.32</v>
      </c>
      <c r="E81" s="23">
        <v>20129050.77</v>
      </c>
      <c r="F81" s="22">
        <f t="shared" si="2"/>
        <v>0.74370316410985</v>
      </c>
      <c r="G81" s="22">
        <f t="shared" si="3"/>
        <v>0.272674584247174</v>
      </c>
    </row>
    <row r="82" spans="1:7">
      <c r="A82" s="21" t="s">
        <v>108</v>
      </c>
      <c r="B82" s="22" t="s">
        <v>55</v>
      </c>
      <c r="C82" s="23">
        <v>3368102.62</v>
      </c>
      <c r="D82" s="23">
        <v>21723018.68</v>
      </c>
      <c r="E82" s="23">
        <v>16520818.2</v>
      </c>
      <c r="F82" s="22">
        <f t="shared" si="2"/>
        <v>0.155047632634085</v>
      </c>
      <c r="G82" s="22">
        <f t="shared" si="3"/>
        <v>0.31488758105213</v>
      </c>
    </row>
    <row r="83" spans="1:7">
      <c r="A83" s="21" t="s">
        <v>109</v>
      </c>
      <c r="B83" s="22" t="s">
        <v>63</v>
      </c>
      <c r="C83" s="23">
        <v>1294024.75</v>
      </c>
      <c r="D83" s="23">
        <v>6814557.93</v>
      </c>
      <c r="E83" s="23">
        <v>3684102.08</v>
      </c>
      <c r="F83" s="22">
        <f t="shared" si="2"/>
        <v>0.189891224536116</v>
      </c>
      <c r="G83" s="22">
        <f t="shared" si="3"/>
        <v>0.849720171163118</v>
      </c>
    </row>
    <row r="84" spans="1:7">
      <c r="A84" s="21" t="s">
        <v>110</v>
      </c>
      <c r="B84" s="22" t="s">
        <v>55</v>
      </c>
      <c r="C84" s="23">
        <v>20155236.08</v>
      </c>
      <c r="D84" s="23">
        <v>389328902.37</v>
      </c>
      <c r="E84" s="23">
        <v>191543785.15</v>
      </c>
      <c r="F84" s="22">
        <f t="shared" si="2"/>
        <v>0.0517691750016684</v>
      </c>
      <c r="G84" s="22">
        <f t="shared" si="3"/>
        <v>1.03258436218702</v>
      </c>
    </row>
    <row r="85" spans="1:7">
      <c r="A85" s="21" t="s">
        <v>111</v>
      </c>
      <c r="B85" s="22" t="s">
        <v>63</v>
      </c>
      <c r="C85" s="23">
        <v>2362022.01</v>
      </c>
      <c r="D85" s="23">
        <v>45518826.58</v>
      </c>
      <c r="E85" s="23">
        <v>20119230.62</v>
      </c>
      <c r="F85" s="22">
        <f t="shared" si="2"/>
        <v>0.0518911006163288</v>
      </c>
      <c r="G85" s="22">
        <f t="shared" si="3"/>
        <v>1.26245364148025</v>
      </c>
    </row>
    <row r="86" spans="1:7">
      <c r="A86" s="21" t="s">
        <v>112</v>
      </c>
      <c r="B86" s="22" t="s">
        <v>33</v>
      </c>
      <c r="C86" s="23">
        <v>729981.45</v>
      </c>
      <c r="D86" s="23">
        <v>1000510</v>
      </c>
      <c r="E86" s="23">
        <v>150000</v>
      </c>
      <c r="F86" s="22">
        <f t="shared" si="2"/>
        <v>0.729609349231892</v>
      </c>
      <c r="G86" s="22">
        <f t="shared" si="3"/>
        <v>5.67006666666667</v>
      </c>
    </row>
    <row r="87" spans="1:7">
      <c r="A87" s="21" t="s">
        <v>113</v>
      </c>
      <c r="B87" s="22" t="s">
        <v>49</v>
      </c>
      <c r="C87" s="23">
        <v>2122370.26</v>
      </c>
      <c r="D87" s="23">
        <v>13386433.81</v>
      </c>
      <c r="E87" s="23">
        <v>9706758.52</v>
      </c>
      <c r="F87" s="22">
        <f t="shared" si="2"/>
        <v>0.15854635298122</v>
      </c>
      <c r="G87" s="22">
        <f t="shared" si="3"/>
        <v>0.379083839617347</v>
      </c>
    </row>
    <row r="88" spans="1:7">
      <c r="A88" s="21" t="s">
        <v>114</v>
      </c>
      <c r="B88" s="22" t="s">
        <v>41</v>
      </c>
      <c r="C88" s="23">
        <v>1128496.65</v>
      </c>
      <c r="D88" s="23">
        <v>3654965.33</v>
      </c>
      <c r="E88" s="23">
        <v>1399762.65</v>
      </c>
      <c r="F88" s="22">
        <f t="shared" si="2"/>
        <v>0.308757142164191</v>
      </c>
      <c r="G88" s="22">
        <f t="shared" si="3"/>
        <v>1.61113220159146</v>
      </c>
    </row>
    <row r="89" spans="1:7">
      <c r="A89" s="21" t="s">
        <v>115</v>
      </c>
      <c r="B89" s="22" t="s">
        <v>33</v>
      </c>
      <c r="C89" s="23">
        <v>3265620.93</v>
      </c>
      <c r="D89" s="23">
        <v>18212548.74</v>
      </c>
      <c r="E89" s="23">
        <v>10517303.25</v>
      </c>
      <c r="F89" s="22">
        <f t="shared" si="2"/>
        <v>0.179306091454831</v>
      </c>
      <c r="G89" s="22">
        <f t="shared" si="3"/>
        <v>0.731674775090278</v>
      </c>
    </row>
    <row r="90" spans="1:7">
      <c r="A90" s="21" t="s">
        <v>116</v>
      </c>
      <c r="B90" s="22" t="s">
        <v>49</v>
      </c>
      <c r="C90" s="23">
        <v>4311356.24</v>
      </c>
      <c r="D90" s="23">
        <v>71747438.38</v>
      </c>
      <c r="E90" s="23">
        <v>41322326.88</v>
      </c>
      <c r="F90" s="22">
        <f t="shared" si="2"/>
        <v>0.0600907340714455</v>
      </c>
      <c r="G90" s="22">
        <f t="shared" si="3"/>
        <v>0.736287469685686</v>
      </c>
    </row>
    <row r="91" spans="1:7">
      <c r="A91" s="21" t="s">
        <v>117</v>
      </c>
      <c r="B91" s="22" t="s">
        <v>118</v>
      </c>
      <c r="C91" s="23">
        <v>1864128.24</v>
      </c>
      <c r="D91" s="23">
        <v>11754861.27</v>
      </c>
      <c r="E91" s="23">
        <v>4581713.32</v>
      </c>
      <c r="F91" s="22">
        <f t="shared" si="2"/>
        <v>0.158583601897328</v>
      </c>
      <c r="G91" s="22">
        <f t="shared" si="3"/>
        <v>1.56560383616494</v>
      </c>
    </row>
    <row r="92" spans="1:7">
      <c r="A92" s="21" t="s">
        <v>119</v>
      </c>
      <c r="B92" s="22" t="s">
        <v>18</v>
      </c>
      <c r="C92" s="23">
        <v>1704108.51</v>
      </c>
      <c r="D92" s="23">
        <v>11664564.32</v>
      </c>
      <c r="E92" s="23">
        <v>9605617.22</v>
      </c>
      <c r="F92" s="22">
        <f t="shared" si="2"/>
        <v>0.146092769798367</v>
      </c>
      <c r="G92" s="22">
        <f t="shared" si="3"/>
        <v>0.214348235292266</v>
      </c>
    </row>
    <row r="93" spans="1:7">
      <c r="A93" s="21" t="s">
        <v>120</v>
      </c>
      <c r="B93" s="22" t="s">
        <v>96</v>
      </c>
      <c r="C93" s="23">
        <v>4439527</v>
      </c>
      <c r="D93" s="23">
        <v>41127082.21</v>
      </c>
      <c r="E93" s="23">
        <v>32884431.06</v>
      </c>
      <c r="F93" s="22">
        <f t="shared" si="2"/>
        <v>0.107946558847312</v>
      </c>
      <c r="G93" s="22">
        <f t="shared" si="3"/>
        <v>0.25065512415163</v>
      </c>
    </row>
    <row r="94" spans="1:7">
      <c r="A94" s="21" t="s">
        <v>121</v>
      </c>
      <c r="B94" s="22" t="s">
        <v>122</v>
      </c>
      <c r="C94" s="23">
        <v>1318773.1</v>
      </c>
      <c r="D94" s="23">
        <v>4303914.4</v>
      </c>
      <c r="E94" s="23">
        <v>3040183.74</v>
      </c>
      <c r="F94" s="22">
        <f t="shared" si="2"/>
        <v>0.306412483482478</v>
      </c>
      <c r="G94" s="22">
        <f t="shared" si="3"/>
        <v>0.415675751229431</v>
      </c>
    </row>
    <row r="95" spans="1:7">
      <c r="A95" s="21" t="s">
        <v>123</v>
      </c>
      <c r="B95" s="22" t="s">
        <v>23</v>
      </c>
      <c r="C95" s="23">
        <v>1111832.3</v>
      </c>
      <c r="D95" s="23">
        <v>5569475.85</v>
      </c>
      <c r="E95" s="23">
        <v>1703514.02</v>
      </c>
      <c r="F95" s="22">
        <f t="shared" si="2"/>
        <v>0.199629611465144</v>
      </c>
      <c r="G95" s="22">
        <f t="shared" si="3"/>
        <v>2.26940417549367</v>
      </c>
    </row>
    <row r="96" spans="1:7">
      <c r="A96" s="21" t="s">
        <v>124</v>
      </c>
      <c r="B96" s="22" t="s">
        <v>16</v>
      </c>
      <c r="C96" s="23">
        <v>2611853.61</v>
      </c>
      <c r="D96" s="23">
        <v>48304404.82</v>
      </c>
      <c r="E96" s="23">
        <v>38476055.82</v>
      </c>
      <c r="F96" s="22">
        <f t="shared" si="2"/>
        <v>0.0540707130070793</v>
      </c>
      <c r="G96" s="22">
        <f t="shared" si="3"/>
        <v>0.255440657586612</v>
      </c>
    </row>
    <row r="97" spans="1:7">
      <c r="A97" s="21" t="s">
        <v>125</v>
      </c>
      <c r="B97" s="22" t="s">
        <v>23</v>
      </c>
      <c r="C97" s="23">
        <v>1194983.19</v>
      </c>
      <c r="D97" s="23">
        <v>23031086.43</v>
      </c>
      <c r="E97" s="23">
        <v>18025066.67</v>
      </c>
      <c r="F97" s="22">
        <f t="shared" si="2"/>
        <v>0.0518856630420799</v>
      </c>
      <c r="G97" s="22">
        <f t="shared" si="3"/>
        <v>0.277725450432411</v>
      </c>
    </row>
    <row r="98" spans="1:7">
      <c r="A98" s="21" t="s">
        <v>126</v>
      </c>
      <c r="B98" s="22" t="s">
        <v>127</v>
      </c>
      <c r="C98" s="23">
        <v>3541934.89</v>
      </c>
      <c r="D98" s="23">
        <v>38838358.96</v>
      </c>
      <c r="E98" s="23">
        <v>26798945.8</v>
      </c>
      <c r="F98" s="22">
        <f t="shared" si="2"/>
        <v>0.0911968215147265</v>
      </c>
      <c r="G98" s="22">
        <f t="shared" si="3"/>
        <v>0.449249505926461</v>
      </c>
    </row>
    <row r="99" spans="1:7">
      <c r="A99" s="21" t="s">
        <v>128</v>
      </c>
      <c r="B99" s="22" t="s">
        <v>96</v>
      </c>
      <c r="C99" s="23">
        <v>1029703.54</v>
      </c>
      <c r="D99" s="23">
        <v>6909416.03</v>
      </c>
      <c r="E99" s="23">
        <v>4900402.52</v>
      </c>
      <c r="F99" s="22">
        <f t="shared" si="2"/>
        <v>0.149029025829264</v>
      </c>
      <c r="G99" s="22">
        <f t="shared" si="3"/>
        <v>0.409969079437989</v>
      </c>
    </row>
    <row r="100" spans="1:7">
      <c r="A100" s="21" t="s">
        <v>129</v>
      </c>
      <c r="B100" s="22" t="s">
        <v>18</v>
      </c>
      <c r="C100" s="23">
        <v>644432.45</v>
      </c>
      <c r="D100" s="23">
        <v>6126255.35</v>
      </c>
      <c r="E100" s="23">
        <v>4162554.47</v>
      </c>
      <c r="F100" s="22">
        <f t="shared" si="2"/>
        <v>0.105191901607562</v>
      </c>
      <c r="G100" s="22">
        <f t="shared" si="3"/>
        <v>0.471753797854806</v>
      </c>
    </row>
    <row r="101" spans="1:7">
      <c r="A101" s="21" t="s">
        <v>130</v>
      </c>
      <c r="B101" s="22" t="s">
        <v>52</v>
      </c>
      <c r="C101" s="23">
        <v>19786307.29</v>
      </c>
      <c r="D101" s="23">
        <v>309775962.11</v>
      </c>
      <c r="E101" s="23">
        <v>16586699.41</v>
      </c>
      <c r="F101" s="22">
        <f t="shared" si="2"/>
        <v>0.0638729588804375</v>
      </c>
      <c r="G101" s="22">
        <f t="shared" si="3"/>
        <v>17.6761666352522</v>
      </c>
    </row>
    <row r="102" spans="1:7">
      <c r="A102" s="21" t="s">
        <v>131</v>
      </c>
      <c r="B102" s="22" t="s">
        <v>18</v>
      </c>
      <c r="C102" s="23">
        <v>2551706.16</v>
      </c>
      <c r="D102" s="23">
        <v>37172077.71</v>
      </c>
      <c r="E102" s="23">
        <v>23713370.86</v>
      </c>
      <c r="F102" s="22">
        <f t="shared" si="2"/>
        <v>0.0686457770778183</v>
      </c>
      <c r="G102" s="22">
        <f t="shared" si="3"/>
        <v>0.567557726375473</v>
      </c>
    </row>
    <row r="103" spans="1:7">
      <c r="A103" s="21" t="s">
        <v>132</v>
      </c>
      <c r="B103" s="22" t="s">
        <v>41</v>
      </c>
      <c r="C103" s="23">
        <v>2157896.48</v>
      </c>
      <c r="D103" s="23">
        <v>19646609.84</v>
      </c>
      <c r="E103" s="23">
        <v>10895982.69</v>
      </c>
      <c r="F103" s="22">
        <f t="shared" si="2"/>
        <v>0.10983556438356</v>
      </c>
      <c r="G103" s="22">
        <f t="shared" si="3"/>
        <v>0.803105823399578</v>
      </c>
    </row>
    <row r="104" spans="1:7">
      <c r="A104" s="21" t="s">
        <v>133</v>
      </c>
      <c r="B104" s="22" t="s">
        <v>44</v>
      </c>
      <c r="C104" s="23">
        <v>4704001.99</v>
      </c>
      <c r="D104" s="23">
        <v>20179310.91</v>
      </c>
      <c r="E104" s="23">
        <v>15383801.85</v>
      </c>
      <c r="F104" s="22">
        <f t="shared" si="2"/>
        <v>0.233110139933911</v>
      </c>
      <c r="G104" s="22">
        <f t="shared" si="3"/>
        <v>0.31172457281748</v>
      </c>
    </row>
    <row r="105" spans="1:7">
      <c r="A105" s="21" t="s">
        <v>134</v>
      </c>
      <c r="B105" s="22" t="s">
        <v>118</v>
      </c>
      <c r="C105" s="23">
        <v>4253329.99</v>
      </c>
      <c r="D105" s="23">
        <v>74643911.32</v>
      </c>
      <c r="E105" s="23">
        <v>52587919.7</v>
      </c>
      <c r="F105" s="22">
        <f t="shared" si="2"/>
        <v>0.0569816066010513</v>
      </c>
      <c r="G105" s="22">
        <f t="shared" si="3"/>
        <v>0.4194117536085</v>
      </c>
    </row>
    <row r="106" spans="1:7">
      <c r="A106" s="21" t="s">
        <v>135</v>
      </c>
      <c r="B106" s="22" t="s">
        <v>55</v>
      </c>
      <c r="C106" s="23">
        <v>1103478.03</v>
      </c>
      <c r="D106" s="23">
        <v>13374919.45</v>
      </c>
      <c r="E106" s="23">
        <v>5921956.33</v>
      </c>
      <c r="F106" s="22">
        <f t="shared" si="2"/>
        <v>0.0825035271520832</v>
      </c>
      <c r="G106" s="22">
        <f t="shared" si="3"/>
        <v>1.25853057751272</v>
      </c>
    </row>
    <row r="107" spans="1:7">
      <c r="A107" s="21" t="s">
        <v>136</v>
      </c>
      <c r="B107" s="22" t="s">
        <v>41</v>
      </c>
      <c r="C107" s="23">
        <v>9076543.74</v>
      </c>
      <c r="D107" s="23">
        <v>80404668.99</v>
      </c>
      <c r="E107" s="23">
        <v>34330849.49</v>
      </c>
      <c r="F107" s="22">
        <f t="shared" si="2"/>
        <v>0.112885779569951</v>
      </c>
      <c r="G107" s="22">
        <f t="shared" si="3"/>
        <v>1.34205299852602</v>
      </c>
    </row>
    <row r="108" spans="1:7">
      <c r="A108" s="21" t="s">
        <v>137</v>
      </c>
      <c r="B108" s="22" t="s">
        <v>44</v>
      </c>
      <c r="C108" s="23">
        <v>1429043.02</v>
      </c>
      <c r="D108" s="23">
        <v>2787128.13</v>
      </c>
      <c r="E108" s="23">
        <v>2082975.05</v>
      </c>
      <c r="F108" s="22">
        <f t="shared" si="2"/>
        <v>0.512729574438331</v>
      </c>
      <c r="G108" s="22">
        <f t="shared" si="3"/>
        <v>0.338051615164569</v>
      </c>
    </row>
    <row r="109" spans="1:7">
      <c r="A109" s="21" t="s">
        <v>138</v>
      </c>
      <c r="B109" s="22" t="s">
        <v>52</v>
      </c>
      <c r="C109" s="23">
        <v>778314.04</v>
      </c>
      <c r="D109" s="23">
        <v>1093300.21</v>
      </c>
      <c r="E109" s="23">
        <v>454207.92</v>
      </c>
      <c r="F109" s="22">
        <f t="shared" si="2"/>
        <v>0.7118941649156</v>
      </c>
      <c r="G109" s="22">
        <f t="shared" si="3"/>
        <v>1.40704787798504</v>
      </c>
    </row>
    <row r="110" spans="1:7">
      <c r="A110" s="21" t="s">
        <v>139</v>
      </c>
      <c r="B110" s="22" t="s">
        <v>18</v>
      </c>
      <c r="C110" s="23">
        <v>10040084.7</v>
      </c>
      <c r="D110" s="23">
        <v>1677610.82</v>
      </c>
      <c r="E110" s="23">
        <v>319646.02</v>
      </c>
      <c r="F110" s="22">
        <f t="shared" si="2"/>
        <v>5.98475199391001</v>
      </c>
      <c r="G110" s="22">
        <f t="shared" si="3"/>
        <v>4.24833946000642</v>
      </c>
    </row>
    <row r="111" spans="1:7">
      <c r="A111" s="21" t="s">
        <v>140</v>
      </c>
      <c r="B111" s="22" t="s">
        <v>52</v>
      </c>
      <c r="C111" s="23">
        <v>25903008.66</v>
      </c>
      <c r="D111" s="23">
        <v>1311142.92</v>
      </c>
      <c r="E111" s="23">
        <v>0</v>
      </c>
      <c r="F111" s="22">
        <f t="shared" si="2"/>
        <v>19.7560527268835</v>
      </c>
      <c r="G111" s="22">
        <v>1</v>
      </c>
    </row>
    <row r="112" spans="1:7">
      <c r="A112" s="21" t="s">
        <v>141</v>
      </c>
      <c r="B112" s="22" t="s">
        <v>18</v>
      </c>
      <c r="C112" s="23">
        <v>1699569.24</v>
      </c>
      <c r="D112" s="23">
        <v>33894403.67</v>
      </c>
      <c r="E112" s="23">
        <v>20958363.38</v>
      </c>
      <c r="F112" s="22">
        <f t="shared" si="2"/>
        <v>0.0501430636321916</v>
      </c>
      <c r="G112" s="22">
        <f t="shared" ref="G112:G161" si="4">(D112-E112)/E112</f>
        <v>0.617225689594852</v>
      </c>
    </row>
    <row r="113" spans="1:7">
      <c r="A113" s="21" t="s">
        <v>142</v>
      </c>
      <c r="B113" s="22" t="s">
        <v>23</v>
      </c>
      <c r="C113" s="23">
        <v>2938419.45</v>
      </c>
      <c r="D113" s="23">
        <v>48498036.94</v>
      </c>
      <c r="E113" s="23">
        <v>34726300.73</v>
      </c>
      <c r="F113" s="22">
        <f t="shared" si="2"/>
        <v>0.0605884203856603</v>
      </c>
      <c r="G113" s="22">
        <f t="shared" si="4"/>
        <v>0.396579420223203</v>
      </c>
    </row>
    <row r="114" spans="1:7">
      <c r="A114" s="21" t="s">
        <v>143</v>
      </c>
      <c r="B114" s="22" t="s">
        <v>63</v>
      </c>
      <c r="C114" s="23">
        <v>2436717.51</v>
      </c>
      <c r="D114" s="23">
        <v>23235385.9</v>
      </c>
      <c r="E114" s="23">
        <v>18026048.25</v>
      </c>
      <c r="F114" s="22">
        <f t="shared" si="2"/>
        <v>0.104870972252714</v>
      </c>
      <c r="G114" s="22">
        <f t="shared" si="4"/>
        <v>0.28898944337398</v>
      </c>
    </row>
    <row r="115" spans="1:7">
      <c r="A115" s="21" t="s">
        <v>144</v>
      </c>
      <c r="B115" s="22" t="s">
        <v>16</v>
      </c>
      <c r="C115" s="23">
        <v>4122478.22</v>
      </c>
      <c r="D115" s="23">
        <v>59548842.09</v>
      </c>
      <c r="E115" s="23">
        <v>33941986.55</v>
      </c>
      <c r="F115" s="22">
        <f t="shared" si="2"/>
        <v>0.0692285202417443</v>
      </c>
      <c r="G115" s="22">
        <f t="shared" si="4"/>
        <v>0.754430077399227</v>
      </c>
    </row>
    <row r="116" spans="1:7">
      <c r="A116" s="21" t="s">
        <v>145</v>
      </c>
      <c r="B116" s="22" t="s">
        <v>52</v>
      </c>
      <c r="C116" s="23">
        <v>8407331.85</v>
      </c>
      <c r="D116" s="23">
        <v>31059215.7</v>
      </c>
      <c r="E116" s="23">
        <v>20860187.91</v>
      </c>
      <c r="F116" s="22">
        <f t="shared" si="2"/>
        <v>0.270687190919634</v>
      </c>
      <c r="G116" s="22">
        <f t="shared" si="4"/>
        <v>0.488923102418975</v>
      </c>
    </row>
    <row r="117" spans="1:7">
      <c r="A117" s="21" t="s">
        <v>146</v>
      </c>
      <c r="B117" s="22" t="s">
        <v>14</v>
      </c>
      <c r="C117" s="23">
        <v>9409850.13</v>
      </c>
      <c r="D117" s="23">
        <v>75530461.86</v>
      </c>
      <c r="E117" s="23">
        <v>57773437.14</v>
      </c>
      <c r="F117" s="22">
        <f t="shared" si="2"/>
        <v>0.124583511053351</v>
      </c>
      <c r="G117" s="22">
        <f t="shared" si="4"/>
        <v>0.307356210726568</v>
      </c>
    </row>
    <row r="118" spans="1:7">
      <c r="A118" s="21" t="s">
        <v>147</v>
      </c>
      <c r="B118" s="22" t="s">
        <v>33</v>
      </c>
      <c r="C118" s="23">
        <v>1404853.62</v>
      </c>
      <c r="D118" s="23">
        <v>5987902.85</v>
      </c>
      <c r="E118" s="23">
        <v>3123026.44</v>
      </c>
      <c r="F118" s="22">
        <f t="shared" si="2"/>
        <v>0.234615299411546</v>
      </c>
      <c r="G118" s="22">
        <f t="shared" si="4"/>
        <v>0.917339787235359</v>
      </c>
    </row>
    <row r="119" spans="1:7">
      <c r="A119" s="21" t="s">
        <v>148</v>
      </c>
      <c r="B119" s="22" t="s">
        <v>52</v>
      </c>
      <c r="C119" s="23">
        <v>2275875.62</v>
      </c>
      <c r="D119" s="23">
        <v>13639792.79</v>
      </c>
      <c r="E119" s="23">
        <v>2149928</v>
      </c>
      <c r="F119" s="22">
        <f t="shared" si="2"/>
        <v>0.166855586081084</v>
      </c>
      <c r="G119" s="22">
        <f t="shared" si="4"/>
        <v>5.34430213011785</v>
      </c>
    </row>
    <row r="120" spans="1:7">
      <c r="A120" s="21" t="s">
        <v>149</v>
      </c>
      <c r="B120" s="22" t="s">
        <v>18</v>
      </c>
      <c r="C120" s="23">
        <v>933785.3</v>
      </c>
      <c r="D120" s="23">
        <v>4751061.2</v>
      </c>
      <c r="E120" s="23">
        <v>3749078.57</v>
      </c>
      <c r="F120" s="22">
        <f t="shared" si="2"/>
        <v>0.196542469290861</v>
      </c>
      <c r="G120" s="22">
        <f t="shared" si="4"/>
        <v>0.267261037956855</v>
      </c>
    </row>
    <row r="121" spans="1:7">
      <c r="A121" s="21" t="s">
        <v>150</v>
      </c>
      <c r="B121" s="22" t="s">
        <v>23</v>
      </c>
      <c r="C121" s="23">
        <v>13275170.34</v>
      </c>
      <c r="D121" s="23">
        <v>148208490.36</v>
      </c>
      <c r="E121" s="23">
        <v>1592.92</v>
      </c>
      <c r="F121" s="22">
        <f t="shared" si="2"/>
        <v>0.0895709166712006</v>
      </c>
      <c r="G121" s="22">
        <f t="shared" si="4"/>
        <v>93041.0174020039</v>
      </c>
    </row>
    <row r="122" spans="1:7">
      <c r="A122" s="21" t="s">
        <v>151</v>
      </c>
      <c r="B122" s="22" t="s">
        <v>33</v>
      </c>
      <c r="C122" s="27">
        <v>5595600</v>
      </c>
      <c r="D122" s="27">
        <v>29027896.92</v>
      </c>
      <c r="E122" s="27">
        <v>1524932.59</v>
      </c>
      <c r="F122" s="22">
        <f t="shared" si="2"/>
        <v>0.192766290145693</v>
      </c>
      <c r="G122" s="22">
        <f t="shared" si="4"/>
        <v>18.0355279376644</v>
      </c>
    </row>
    <row r="123" spans="1:7">
      <c r="A123" s="21" t="s">
        <v>152</v>
      </c>
      <c r="B123" s="22" t="s">
        <v>118</v>
      </c>
      <c r="C123" s="23">
        <v>1986492.84</v>
      </c>
      <c r="D123" s="23">
        <v>31237150.37</v>
      </c>
      <c r="E123" s="23">
        <v>20180233.42</v>
      </c>
      <c r="F123" s="22">
        <f t="shared" si="2"/>
        <v>0.0635939199469302</v>
      </c>
      <c r="G123" s="22">
        <f t="shared" si="4"/>
        <v>0.547908278357268</v>
      </c>
    </row>
    <row r="124" spans="1:7">
      <c r="A124" s="21" t="s">
        <v>153</v>
      </c>
      <c r="B124" s="22" t="s">
        <v>23</v>
      </c>
      <c r="C124" s="23">
        <v>29955943.87</v>
      </c>
      <c r="D124" s="23">
        <v>78068004.95</v>
      </c>
      <c r="E124" s="23">
        <v>30551449.64</v>
      </c>
      <c r="F124" s="22">
        <f t="shared" si="2"/>
        <v>0.38371601642934</v>
      </c>
      <c r="G124" s="22">
        <f t="shared" si="4"/>
        <v>1.55529625827601</v>
      </c>
    </row>
    <row r="125" spans="1:7">
      <c r="A125" s="21" t="s">
        <v>154</v>
      </c>
      <c r="B125" s="22" t="s">
        <v>52</v>
      </c>
      <c r="C125" s="20">
        <v>745086.78</v>
      </c>
      <c r="D125" s="20">
        <v>6657431.46</v>
      </c>
      <c r="E125" s="20">
        <v>478096.66</v>
      </c>
      <c r="F125" s="22">
        <f t="shared" si="2"/>
        <v>0.111918054955086</v>
      </c>
      <c r="G125" s="22">
        <f t="shared" si="4"/>
        <v>12.924865026248</v>
      </c>
    </row>
    <row r="126" spans="1:7">
      <c r="A126" s="21" t="s">
        <v>155</v>
      </c>
      <c r="B126" s="22" t="s">
        <v>118</v>
      </c>
      <c r="C126" s="20">
        <v>44850480.52</v>
      </c>
      <c r="D126" s="20">
        <v>833217830.17</v>
      </c>
      <c r="E126" s="20">
        <v>444423976.03</v>
      </c>
      <c r="F126" s="22">
        <f t="shared" si="2"/>
        <v>0.0538280373943141</v>
      </c>
      <c r="G126" s="22">
        <f t="shared" si="4"/>
        <v>0.874826461013785</v>
      </c>
    </row>
    <row r="127" spans="1:7">
      <c r="A127" s="21" t="s">
        <v>156</v>
      </c>
      <c r="B127" s="22" t="s">
        <v>33</v>
      </c>
      <c r="C127" s="20">
        <v>4858650.47</v>
      </c>
      <c r="D127" s="20">
        <v>40902358.34</v>
      </c>
      <c r="E127" s="20">
        <v>27912525.42</v>
      </c>
      <c r="F127" s="22">
        <f t="shared" si="2"/>
        <v>0.118786560657764</v>
      </c>
      <c r="G127" s="22">
        <f t="shared" si="4"/>
        <v>0.465376483300664</v>
      </c>
    </row>
    <row r="128" spans="1:7">
      <c r="A128" s="21" t="s">
        <v>157</v>
      </c>
      <c r="B128" s="22" t="s">
        <v>44</v>
      </c>
      <c r="C128" s="20">
        <v>2790707.61</v>
      </c>
      <c r="D128" s="20">
        <v>31401489.24</v>
      </c>
      <c r="E128" s="20">
        <v>19672122.83</v>
      </c>
      <c r="F128" s="22">
        <f t="shared" si="2"/>
        <v>0.0888718235199217</v>
      </c>
      <c r="G128" s="22">
        <f t="shared" si="4"/>
        <v>0.596243044604861</v>
      </c>
    </row>
    <row r="129" spans="1:7">
      <c r="A129" s="21" t="s">
        <v>158</v>
      </c>
      <c r="B129" s="22" t="s">
        <v>33</v>
      </c>
      <c r="C129" s="20">
        <v>15175090.58</v>
      </c>
      <c r="D129" s="20">
        <v>298285228.13</v>
      </c>
      <c r="E129" s="20">
        <v>198518292.28</v>
      </c>
      <c r="F129" s="22">
        <f t="shared" si="2"/>
        <v>0.0508744287309673</v>
      </c>
      <c r="G129" s="22">
        <f t="shared" si="4"/>
        <v>0.502557898842308</v>
      </c>
    </row>
    <row r="130" spans="1:7">
      <c r="A130" s="21" t="s">
        <v>159</v>
      </c>
      <c r="B130" s="22" t="s">
        <v>96</v>
      </c>
      <c r="C130" s="20">
        <v>5823927.13</v>
      </c>
      <c r="D130" s="20">
        <v>73887500.54</v>
      </c>
      <c r="E130" s="20">
        <v>36796596.76</v>
      </c>
      <c r="F130" s="22">
        <f t="shared" si="2"/>
        <v>0.0788215474530383</v>
      </c>
      <c r="G130" s="22">
        <f t="shared" si="4"/>
        <v>1.00799821303909</v>
      </c>
    </row>
    <row r="131" spans="1:7">
      <c r="A131" s="21" t="s">
        <v>160</v>
      </c>
      <c r="B131" s="22" t="s">
        <v>33</v>
      </c>
      <c r="C131" s="20">
        <v>51989916.82</v>
      </c>
      <c r="D131" s="20">
        <v>33994147.11</v>
      </c>
      <c r="E131" s="20">
        <v>18001733.17</v>
      </c>
      <c r="F131" s="22">
        <f t="shared" ref="F131:F185" si="5">C131/D131</f>
        <v>1.52937847364631</v>
      </c>
      <c r="G131" s="22">
        <f t="shared" si="4"/>
        <v>0.888381901285564</v>
      </c>
    </row>
    <row r="132" spans="1:7">
      <c r="A132" s="21" t="s">
        <v>161</v>
      </c>
      <c r="B132" s="22" t="s">
        <v>63</v>
      </c>
      <c r="C132" s="20">
        <v>2624079.83</v>
      </c>
      <c r="D132" s="20">
        <v>30609197.26</v>
      </c>
      <c r="E132" s="20">
        <v>20132325.98</v>
      </c>
      <c r="F132" s="22">
        <f t="shared" si="5"/>
        <v>0.0857284759123409</v>
      </c>
      <c r="G132" s="22">
        <f t="shared" si="4"/>
        <v>0.520400439095215</v>
      </c>
    </row>
    <row r="133" spans="1:7">
      <c r="A133" s="21" t="s">
        <v>162</v>
      </c>
      <c r="B133" s="22" t="s">
        <v>33</v>
      </c>
      <c r="C133" s="20">
        <v>1009514.67</v>
      </c>
      <c r="D133" s="20">
        <v>4738030.39</v>
      </c>
      <c r="E133" s="20">
        <v>1500739.28</v>
      </c>
      <c r="F133" s="22">
        <f t="shared" si="5"/>
        <v>0.213066313827506</v>
      </c>
      <c r="G133" s="22">
        <f t="shared" si="4"/>
        <v>2.15713092416692</v>
      </c>
    </row>
    <row r="134" spans="1:7">
      <c r="A134" s="21" t="s">
        <v>163</v>
      </c>
      <c r="B134" s="22" t="s">
        <v>23</v>
      </c>
      <c r="C134" s="20">
        <v>556133.41</v>
      </c>
      <c r="D134" s="20">
        <v>10480759.28</v>
      </c>
      <c r="E134" s="20">
        <v>7676429.96</v>
      </c>
      <c r="F134" s="22">
        <f t="shared" si="5"/>
        <v>0.053062320690949</v>
      </c>
      <c r="G134" s="22">
        <f t="shared" si="4"/>
        <v>0.36531686403871</v>
      </c>
    </row>
    <row r="135" spans="1:7">
      <c r="A135" s="21" t="s">
        <v>164</v>
      </c>
      <c r="B135" s="22" t="s">
        <v>49</v>
      </c>
      <c r="C135" s="20">
        <v>1006243.85</v>
      </c>
      <c r="D135" s="20">
        <v>16052198.96</v>
      </c>
      <c r="E135" s="20">
        <v>10344842.17</v>
      </c>
      <c r="F135" s="22">
        <f t="shared" si="5"/>
        <v>0.0626857324973002</v>
      </c>
      <c r="G135" s="22">
        <f t="shared" si="4"/>
        <v>0.551710378583765</v>
      </c>
    </row>
    <row r="136" spans="1:7">
      <c r="A136" s="21" t="s">
        <v>165</v>
      </c>
      <c r="B136" s="22" t="s">
        <v>52</v>
      </c>
      <c r="C136" s="23">
        <v>11286425.09</v>
      </c>
      <c r="D136" s="23">
        <v>1539834.9</v>
      </c>
      <c r="E136" s="23">
        <v>1012427.49</v>
      </c>
      <c r="F136" s="22">
        <f t="shared" si="5"/>
        <v>7.32963325483791</v>
      </c>
      <c r="G136" s="22">
        <f t="shared" si="4"/>
        <v>0.520933513964541</v>
      </c>
    </row>
    <row r="137" spans="1:7">
      <c r="A137" s="21" t="s">
        <v>166</v>
      </c>
      <c r="B137" s="22" t="s">
        <v>167</v>
      </c>
      <c r="C137" s="20">
        <v>2300501.36</v>
      </c>
      <c r="D137" s="20">
        <v>1871533.14</v>
      </c>
      <c r="E137" s="20">
        <v>821132.34</v>
      </c>
      <c r="F137" s="22">
        <f t="shared" si="5"/>
        <v>1.22920685230292</v>
      </c>
      <c r="G137" s="22">
        <f t="shared" si="4"/>
        <v>1.27921012098975</v>
      </c>
    </row>
    <row r="138" spans="1:7">
      <c r="A138" s="21" t="s">
        <v>168</v>
      </c>
      <c r="B138" s="22" t="s">
        <v>33</v>
      </c>
      <c r="C138" s="20">
        <v>3763108.28</v>
      </c>
      <c r="D138" s="20">
        <v>10839096.9</v>
      </c>
      <c r="E138" s="20">
        <v>8731537.57</v>
      </c>
      <c r="F138" s="22">
        <f t="shared" si="5"/>
        <v>0.347179134453535</v>
      </c>
      <c r="G138" s="22">
        <f t="shared" si="4"/>
        <v>0.241373218989654</v>
      </c>
    </row>
    <row r="139" spans="1:7">
      <c r="A139" s="21" t="s">
        <v>169</v>
      </c>
      <c r="B139" s="22" t="s">
        <v>18</v>
      </c>
      <c r="C139" s="20">
        <v>9105733.95</v>
      </c>
      <c r="D139" s="20">
        <v>43780359.44</v>
      </c>
      <c r="E139" s="20">
        <v>3257970.36</v>
      </c>
      <c r="F139" s="22">
        <f t="shared" si="5"/>
        <v>0.207986733468445</v>
      </c>
      <c r="G139" s="22">
        <f t="shared" si="4"/>
        <v>12.4379244137752</v>
      </c>
    </row>
    <row r="140" spans="1:7">
      <c r="A140" s="21" t="s">
        <v>170</v>
      </c>
      <c r="B140" s="22" t="s">
        <v>118</v>
      </c>
      <c r="C140" s="20">
        <v>29877463.99</v>
      </c>
      <c r="D140" s="20">
        <v>165518106.6</v>
      </c>
      <c r="E140" s="20">
        <v>96043179.68</v>
      </c>
      <c r="F140" s="22">
        <f t="shared" si="5"/>
        <v>0.18050873468607</v>
      </c>
      <c r="G140" s="22">
        <f t="shared" si="4"/>
        <v>0.723371791224311</v>
      </c>
    </row>
    <row r="141" spans="1:7">
      <c r="A141" s="21" t="s">
        <v>171</v>
      </c>
      <c r="B141" s="22" t="s">
        <v>33</v>
      </c>
      <c r="C141" s="20">
        <v>2851470.78</v>
      </c>
      <c r="D141" s="20">
        <v>1858060.8</v>
      </c>
      <c r="E141" s="20">
        <v>50000</v>
      </c>
      <c r="F141" s="22">
        <f t="shared" si="5"/>
        <v>1.53464880158927</v>
      </c>
      <c r="G141" s="22">
        <f t="shared" si="4"/>
        <v>36.161216</v>
      </c>
    </row>
    <row r="142" spans="1:7">
      <c r="A142" s="21" t="s">
        <v>172</v>
      </c>
      <c r="B142" s="22" t="s">
        <v>52</v>
      </c>
      <c r="C142" s="20">
        <v>2915790.23</v>
      </c>
      <c r="D142" s="20">
        <v>3424895.12</v>
      </c>
      <c r="E142" s="20">
        <v>184379.67</v>
      </c>
      <c r="F142" s="22">
        <f t="shared" si="5"/>
        <v>0.851351684602827</v>
      </c>
      <c r="G142" s="22">
        <f t="shared" si="4"/>
        <v>17.5752318571782</v>
      </c>
    </row>
    <row r="143" spans="1:7">
      <c r="A143" s="21" t="s">
        <v>173</v>
      </c>
      <c r="B143" s="22" t="s">
        <v>18</v>
      </c>
      <c r="C143" s="20">
        <v>883820.71</v>
      </c>
      <c r="D143" s="20">
        <v>8875484.05</v>
      </c>
      <c r="E143" s="20">
        <v>599535.66</v>
      </c>
      <c r="F143" s="22">
        <f t="shared" si="5"/>
        <v>0.0995800009352729</v>
      </c>
      <c r="G143" s="22">
        <f t="shared" si="4"/>
        <v>13.8039301782316</v>
      </c>
    </row>
    <row r="144" spans="1:7">
      <c r="A144" s="21" t="s">
        <v>174</v>
      </c>
      <c r="B144" s="22" t="s">
        <v>118</v>
      </c>
      <c r="C144" s="20">
        <v>4730345.71</v>
      </c>
      <c r="D144" s="20">
        <v>63431440.68</v>
      </c>
      <c r="E144" s="20">
        <v>49350016.28</v>
      </c>
      <c r="F144" s="22">
        <f t="shared" si="5"/>
        <v>0.0745741490227808</v>
      </c>
      <c r="G144" s="22">
        <f t="shared" si="4"/>
        <v>0.285337786316126</v>
      </c>
    </row>
    <row r="145" spans="1:7">
      <c r="A145" s="21" t="s">
        <v>175</v>
      </c>
      <c r="B145" s="22" t="s">
        <v>127</v>
      </c>
      <c r="C145" s="20">
        <v>7028808.42</v>
      </c>
      <c r="D145" s="20">
        <v>111998701.08</v>
      </c>
      <c r="E145" s="20">
        <v>58184509.66</v>
      </c>
      <c r="F145" s="22">
        <f t="shared" si="5"/>
        <v>0.0627579458709915</v>
      </c>
      <c r="G145" s="22">
        <f t="shared" si="4"/>
        <v>0.924888629885551</v>
      </c>
    </row>
    <row r="146" spans="1:7">
      <c r="A146" s="21" t="s">
        <v>176</v>
      </c>
      <c r="B146" s="22" t="s">
        <v>18</v>
      </c>
      <c r="C146" s="28">
        <v>6228300</v>
      </c>
      <c r="D146" s="28">
        <v>95976986.07</v>
      </c>
      <c r="E146" s="28">
        <v>63935318.24</v>
      </c>
      <c r="F146" s="22">
        <f t="shared" si="5"/>
        <v>0.0648936818609561</v>
      </c>
      <c r="G146" s="22">
        <f t="shared" si="4"/>
        <v>0.501157555980596</v>
      </c>
    </row>
    <row r="147" spans="1:7">
      <c r="A147" s="21" t="s">
        <v>177</v>
      </c>
      <c r="B147" s="22" t="s">
        <v>28</v>
      </c>
      <c r="C147" s="20">
        <v>16403841.13</v>
      </c>
      <c r="D147" s="20">
        <v>301997548.78</v>
      </c>
      <c r="E147" s="20">
        <v>220399225.65</v>
      </c>
      <c r="F147" s="22">
        <f t="shared" si="5"/>
        <v>0.0543177956121423</v>
      </c>
      <c r="G147" s="22">
        <f t="shared" si="4"/>
        <v>0.370229627120289</v>
      </c>
    </row>
    <row r="148" spans="1:7">
      <c r="A148" s="21" t="s">
        <v>178</v>
      </c>
      <c r="B148" s="22" t="s">
        <v>18</v>
      </c>
      <c r="C148" s="20">
        <v>7709527.29</v>
      </c>
      <c r="D148" s="20">
        <v>44288948.91</v>
      </c>
      <c r="E148" s="20">
        <v>26349302.73</v>
      </c>
      <c r="F148" s="22">
        <f t="shared" si="5"/>
        <v>0.174073385793522</v>
      </c>
      <c r="G148" s="22">
        <f t="shared" si="4"/>
        <v>0.680839503186352</v>
      </c>
    </row>
    <row r="149" spans="1:7">
      <c r="A149" s="21" t="s">
        <v>179</v>
      </c>
      <c r="B149" s="22" t="s">
        <v>52</v>
      </c>
      <c r="C149" s="20">
        <v>2074133.83</v>
      </c>
      <c r="D149" s="20">
        <v>6010085.13</v>
      </c>
      <c r="E149" s="20">
        <v>1841496.91</v>
      </c>
      <c r="F149" s="22">
        <f t="shared" si="5"/>
        <v>0.345108893657218</v>
      </c>
      <c r="G149" s="22">
        <f t="shared" si="4"/>
        <v>2.26369547370025</v>
      </c>
    </row>
    <row r="150" spans="1:7">
      <c r="A150" s="21" t="s">
        <v>180</v>
      </c>
      <c r="B150" s="22" t="s">
        <v>33</v>
      </c>
      <c r="C150" s="20">
        <v>2517478.91</v>
      </c>
      <c r="D150" s="20">
        <v>5205146.34</v>
      </c>
      <c r="E150" s="20">
        <v>309711.77</v>
      </c>
      <c r="F150" s="22">
        <f t="shared" si="5"/>
        <v>0.483651898632306</v>
      </c>
      <c r="G150" s="22">
        <f t="shared" si="4"/>
        <v>15.8064208215271</v>
      </c>
    </row>
    <row r="151" spans="1:7">
      <c r="A151" s="21" t="s">
        <v>181</v>
      </c>
      <c r="B151" s="22" t="s">
        <v>52</v>
      </c>
      <c r="C151" s="20">
        <v>5198602.44</v>
      </c>
      <c r="D151" s="20">
        <v>80895106.4</v>
      </c>
      <c r="E151" s="20">
        <v>62624553.99</v>
      </c>
      <c r="F151" s="22">
        <f t="shared" si="5"/>
        <v>0.0642634971551258</v>
      </c>
      <c r="G151" s="22">
        <f t="shared" si="4"/>
        <v>0.291747425664979</v>
      </c>
    </row>
    <row r="152" spans="1:7">
      <c r="A152" s="21" t="s">
        <v>182</v>
      </c>
      <c r="B152" s="22" t="s">
        <v>33</v>
      </c>
      <c r="C152" s="20">
        <v>927243.48</v>
      </c>
      <c r="D152" s="20">
        <v>1013741.71</v>
      </c>
      <c r="E152" s="20">
        <v>150807.07</v>
      </c>
      <c r="F152" s="22">
        <f t="shared" si="5"/>
        <v>0.914674291146608</v>
      </c>
      <c r="G152" s="22">
        <f t="shared" si="4"/>
        <v>5.72210997800037</v>
      </c>
    </row>
    <row r="153" spans="1:7">
      <c r="A153" s="21" t="s">
        <v>183</v>
      </c>
      <c r="B153" s="22" t="s">
        <v>28</v>
      </c>
      <c r="C153" s="20">
        <v>1441431.87</v>
      </c>
      <c r="D153" s="20">
        <v>13421399.49</v>
      </c>
      <c r="E153" s="20">
        <v>1370874.1</v>
      </c>
      <c r="F153" s="22">
        <f t="shared" si="5"/>
        <v>0.107398030367398</v>
      </c>
      <c r="G153" s="22">
        <f t="shared" si="4"/>
        <v>8.79039540538405</v>
      </c>
    </row>
    <row r="154" spans="1:7">
      <c r="A154" s="21" t="s">
        <v>184</v>
      </c>
      <c r="B154" s="22" t="s">
        <v>52</v>
      </c>
      <c r="C154" s="20">
        <v>19129014.85</v>
      </c>
      <c r="D154" s="20">
        <v>10200861.2</v>
      </c>
      <c r="E154" s="20">
        <v>7614798.59</v>
      </c>
      <c r="F154" s="22">
        <f t="shared" si="5"/>
        <v>1.87523528405621</v>
      </c>
      <c r="G154" s="22">
        <f t="shared" si="4"/>
        <v>0.339610113049622</v>
      </c>
    </row>
    <row r="155" spans="1:7">
      <c r="A155" s="21" t="s">
        <v>185</v>
      </c>
      <c r="B155" s="22" t="s">
        <v>18</v>
      </c>
      <c r="C155" s="20">
        <v>27527217.73</v>
      </c>
      <c r="D155" s="20">
        <v>13892120.79</v>
      </c>
      <c r="E155" s="20">
        <v>6326701.17</v>
      </c>
      <c r="F155" s="22">
        <f t="shared" si="5"/>
        <v>1.98149858802084</v>
      </c>
      <c r="G155" s="22">
        <f t="shared" si="4"/>
        <v>1.19579215403341</v>
      </c>
    </row>
    <row r="156" spans="1:7">
      <c r="A156" s="21" t="s">
        <v>186</v>
      </c>
      <c r="B156" s="22" t="s">
        <v>52</v>
      </c>
      <c r="C156" s="20">
        <v>3314265.26</v>
      </c>
      <c r="D156" s="20">
        <v>496267.05</v>
      </c>
      <c r="E156" s="20">
        <v>268910.86</v>
      </c>
      <c r="F156" s="22">
        <f t="shared" si="5"/>
        <v>6.67839071725596</v>
      </c>
      <c r="G156" s="22">
        <f t="shared" si="4"/>
        <v>0.845470465566173</v>
      </c>
    </row>
    <row r="157" spans="1:7">
      <c r="A157" s="21" t="s">
        <v>187</v>
      </c>
      <c r="B157" s="22" t="s">
        <v>23</v>
      </c>
      <c r="C157" s="20">
        <v>14212663.85</v>
      </c>
      <c r="D157" s="20">
        <v>128248410.61</v>
      </c>
      <c r="E157" s="20">
        <v>18592495.57</v>
      </c>
      <c r="F157" s="22">
        <f t="shared" si="5"/>
        <v>0.110821364431723</v>
      </c>
      <c r="G157" s="22">
        <f t="shared" si="4"/>
        <v>5.89785887683285</v>
      </c>
    </row>
    <row r="158" spans="1:7">
      <c r="A158" s="21" t="s">
        <v>188</v>
      </c>
      <c r="B158" s="22" t="s">
        <v>63</v>
      </c>
      <c r="C158" s="20">
        <v>5249102.38</v>
      </c>
      <c r="D158" s="20">
        <v>91454246.23</v>
      </c>
      <c r="E158" s="20">
        <v>55876149.8</v>
      </c>
      <c r="F158" s="22">
        <f t="shared" si="5"/>
        <v>0.0573959394602513</v>
      </c>
      <c r="G158" s="22">
        <f t="shared" si="4"/>
        <v>0.636731352416841</v>
      </c>
    </row>
    <row r="159" spans="1:7">
      <c r="A159" s="21" t="s">
        <v>189</v>
      </c>
      <c r="B159" s="22" t="s">
        <v>44</v>
      </c>
      <c r="C159" s="20">
        <v>5017557.64</v>
      </c>
      <c r="D159" s="20">
        <v>95425235.88</v>
      </c>
      <c r="E159" s="20">
        <v>56742995.93</v>
      </c>
      <c r="F159" s="22">
        <f t="shared" si="5"/>
        <v>0.05258103470983</v>
      </c>
      <c r="G159" s="22">
        <f t="shared" si="4"/>
        <v>0.681709509975816</v>
      </c>
    </row>
    <row r="160" spans="1:7">
      <c r="A160" s="21" t="s">
        <v>190</v>
      </c>
      <c r="B160" s="22" t="s">
        <v>28</v>
      </c>
      <c r="C160" s="20">
        <v>18833137.86</v>
      </c>
      <c r="D160" s="20">
        <v>340615816.07</v>
      </c>
      <c r="E160" s="20">
        <v>256217507.01</v>
      </c>
      <c r="F160" s="22">
        <f t="shared" si="5"/>
        <v>0.0552914367785247</v>
      </c>
      <c r="G160" s="22">
        <f t="shared" si="4"/>
        <v>0.329401023547958</v>
      </c>
    </row>
    <row r="161" spans="1:7">
      <c r="A161" s="21" t="s">
        <v>191</v>
      </c>
      <c r="B161" s="22" t="s">
        <v>33</v>
      </c>
      <c r="C161" s="20">
        <v>3959336.15</v>
      </c>
      <c r="D161" s="20">
        <v>60345356.49</v>
      </c>
      <c r="E161" s="20">
        <v>19820933.74</v>
      </c>
      <c r="F161" s="22">
        <f t="shared" si="5"/>
        <v>0.0656112811373666</v>
      </c>
      <c r="G161" s="22">
        <f t="shared" si="4"/>
        <v>2.04452642249739</v>
      </c>
    </row>
    <row r="162" spans="1:7">
      <c r="A162" s="21" t="s">
        <v>192</v>
      </c>
      <c r="B162" s="22" t="s">
        <v>33</v>
      </c>
      <c r="C162" s="20">
        <v>1035518.04</v>
      </c>
      <c r="D162" s="20">
        <v>1308893.86</v>
      </c>
      <c r="E162" s="20">
        <v>0</v>
      </c>
      <c r="F162" s="22">
        <f t="shared" si="5"/>
        <v>0.791139810221128</v>
      </c>
      <c r="G162" s="22">
        <v>1</v>
      </c>
    </row>
    <row r="163" spans="1:7">
      <c r="A163" s="21" t="s">
        <v>193</v>
      </c>
      <c r="B163" s="22" t="s">
        <v>52</v>
      </c>
      <c r="C163" s="20">
        <v>4614300</v>
      </c>
      <c r="D163" s="20">
        <v>4414600</v>
      </c>
      <c r="E163" s="28">
        <v>2058858</v>
      </c>
      <c r="F163" s="22">
        <f t="shared" si="5"/>
        <v>1.04523626149595</v>
      </c>
      <c r="G163" s="22">
        <f t="shared" ref="G163:G185" si="6">(D163-E163)/E163</f>
        <v>1.14419838570703</v>
      </c>
    </row>
    <row r="164" spans="1:7">
      <c r="A164" s="21" t="s">
        <v>194</v>
      </c>
      <c r="B164" s="22" t="s">
        <v>33</v>
      </c>
      <c r="C164" s="20">
        <v>4727290.68</v>
      </c>
      <c r="D164" s="20">
        <v>16406400.16</v>
      </c>
      <c r="E164" s="20">
        <v>13645381.84</v>
      </c>
      <c r="F164" s="22">
        <f t="shared" si="5"/>
        <v>0.288136985194685</v>
      </c>
      <c r="G164" s="22">
        <f t="shared" si="6"/>
        <v>0.202340861719704</v>
      </c>
    </row>
    <row r="165" spans="1:7">
      <c r="A165" s="21" t="s">
        <v>195</v>
      </c>
      <c r="B165" s="22" t="s">
        <v>52</v>
      </c>
      <c r="C165" s="20">
        <v>3641137.58</v>
      </c>
      <c r="D165" s="20">
        <v>1835116.78</v>
      </c>
      <c r="E165" s="20">
        <v>465552.32</v>
      </c>
      <c r="F165" s="22">
        <f t="shared" si="5"/>
        <v>1.98414488913343</v>
      </c>
      <c r="G165" s="22">
        <f t="shared" si="6"/>
        <v>2.94180568147528</v>
      </c>
    </row>
    <row r="166" spans="1:7">
      <c r="A166" s="21" t="s">
        <v>196</v>
      </c>
      <c r="B166" s="22" t="s">
        <v>63</v>
      </c>
      <c r="C166" s="20">
        <v>2557965.99</v>
      </c>
      <c r="D166" s="20">
        <v>48801954.63</v>
      </c>
      <c r="E166" s="20">
        <v>26127820.4</v>
      </c>
      <c r="F166" s="22">
        <f t="shared" si="5"/>
        <v>0.0524152364263611</v>
      </c>
      <c r="G166" s="22">
        <f t="shared" si="6"/>
        <v>0.867815756648419</v>
      </c>
    </row>
    <row r="167" spans="1:7">
      <c r="A167" s="21" t="s">
        <v>197</v>
      </c>
      <c r="B167" s="22" t="s">
        <v>23</v>
      </c>
      <c r="C167" s="20">
        <v>9628042.09</v>
      </c>
      <c r="D167" s="20">
        <v>143909235.08</v>
      </c>
      <c r="E167" s="20">
        <v>106267082.5</v>
      </c>
      <c r="F167" s="22">
        <f t="shared" si="5"/>
        <v>0.0669035735242962</v>
      </c>
      <c r="G167" s="22">
        <f t="shared" si="6"/>
        <v>0.354222132521611</v>
      </c>
    </row>
    <row r="168" spans="1:7">
      <c r="A168" s="21" t="s">
        <v>198</v>
      </c>
      <c r="B168" s="22" t="s">
        <v>44</v>
      </c>
      <c r="C168" s="20">
        <v>8052612.51</v>
      </c>
      <c r="D168" s="20">
        <v>129992768.57</v>
      </c>
      <c r="E168" s="20">
        <v>98064839.06</v>
      </c>
      <c r="F168" s="22">
        <f t="shared" si="5"/>
        <v>0.0619466190203014</v>
      </c>
      <c r="G168" s="22">
        <f t="shared" si="6"/>
        <v>0.325579787985633</v>
      </c>
    </row>
    <row r="169" spans="1:7">
      <c r="A169" s="21" t="s">
        <v>199</v>
      </c>
      <c r="B169" s="22" t="s">
        <v>122</v>
      </c>
      <c r="C169" s="20">
        <v>29785194.82</v>
      </c>
      <c r="D169" s="20">
        <v>52435552.9</v>
      </c>
      <c r="E169" s="20">
        <v>2497632.65</v>
      </c>
      <c r="F169" s="22">
        <f t="shared" si="5"/>
        <v>0.568034342592009</v>
      </c>
      <c r="G169" s="22">
        <f t="shared" si="6"/>
        <v>19.9941013142986</v>
      </c>
    </row>
    <row r="170" spans="1:7">
      <c r="A170" s="21" t="s">
        <v>200</v>
      </c>
      <c r="B170" s="22" t="s">
        <v>33</v>
      </c>
      <c r="C170" s="20">
        <v>1161489.77</v>
      </c>
      <c r="D170" s="20">
        <v>2146170.29</v>
      </c>
      <c r="E170" s="20">
        <v>1632442.17</v>
      </c>
      <c r="F170" s="22">
        <f t="shared" si="5"/>
        <v>0.541191803563733</v>
      </c>
      <c r="G170" s="22">
        <f t="shared" si="6"/>
        <v>0.314699123461139</v>
      </c>
    </row>
    <row r="171" spans="1:7">
      <c r="A171" s="21" t="s">
        <v>201</v>
      </c>
      <c r="B171" s="22" t="s">
        <v>71</v>
      </c>
      <c r="C171" s="20">
        <v>6997366.13</v>
      </c>
      <c r="D171" s="20">
        <v>39604010.5</v>
      </c>
      <c r="E171" s="20">
        <v>24005292.32</v>
      </c>
      <c r="F171" s="22">
        <f t="shared" si="5"/>
        <v>0.176683271256076</v>
      </c>
      <c r="G171" s="22">
        <f t="shared" si="6"/>
        <v>0.64980330054152</v>
      </c>
    </row>
    <row r="172" spans="1:7">
      <c r="A172" s="21" t="s">
        <v>202</v>
      </c>
      <c r="B172" s="22" t="s">
        <v>52</v>
      </c>
      <c r="C172" s="20">
        <v>3374455.82</v>
      </c>
      <c r="D172" s="20">
        <v>44101785.71</v>
      </c>
      <c r="E172" s="20">
        <v>29875287.5</v>
      </c>
      <c r="F172" s="22">
        <f t="shared" si="5"/>
        <v>0.0765151742877125</v>
      </c>
      <c r="G172" s="22">
        <f t="shared" si="6"/>
        <v>0.476196194262566</v>
      </c>
    </row>
    <row r="173" spans="1:7">
      <c r="A173" s="21" t="s">
        <v>203</v>
      </c>
      <c r="B173" s="22" t="s">
        <v>14</v>
      </c>
      <c r="C173" s="20">
        <v>6739450.55</v>
      </c>
      <c r="D173" s="20">
        <v>25122972.16</v>
      </c>
      <c r="E173" s="20">
        <v>20365599.76</v>
      </c>
      <c r="F173" s="22">
        <f t="shared" si="5"/>
        <v>0.268258488966936</v>
      </c>
      <c r="G173" s="22">
        <f t="shared" si="6"/>
        <v>0.233598443260381</v>
      </c>
    </row>
    <row r="174" spans="1:7">
      <c r="A174" s="21" t="s">
        <v>204</v>
      </c>
      <c r="B174" s="22" t="s">
        <v>52</v>
      </c>
      <c r="C174" s="20">
        <v>4844397.77</v>
      </c>
      <c r="D174" s="20">
        <v>52898173.89</v>
      </c>
      <c r="E174" s="20">
        <v>27085971.73</v>
      </c>
      <c r="F174" s="22">
        <f t="shared" si="5"/>
        <v>0.0915796787252763</v>
      </c>
      <c r="G174" s="22">
        <f t="shared" si="6"/>
        <v>0.952973089439166</v>
      </c>
    </row>
    <row r="175" spans="1:7">
      <c r="A175" s="21" t="s">
        <v>205</v>
      </c>
      <c r="B175" s="22" t="s">
        <v>52</v>
      </c>
      <c r="C175" s="20">
        <v>57537431.68</v>
      </c>
      <c r="D175" s="20">
        <v>74279837.64</v>
      </c>
      <c r="E175" s="20">
        <v>51482522.99</v>
      </c>
      <c r="F175" s="22">
        <f t="shared" si="5"/>
        <v>0.774603627418483</v>
      </c>
      <c r="G175" s="22">
        <f t="shared" si="6"/>
        <v>0.442816577859406</v>
      </c>
    </row>
    <row r="176" spans="1:7">
      <c r="A176" s="21" t="s">
        <v>206</v>
      </c>
      <c r="B176" s="22" t="s">
        <v>118</v>
      </c>
      <c r="C176" s="20">
        <v>20066862.65</v>
      </c>
      <c r="D176" s="20">
        <v>239284737.39</v>
      </c>
      <c r="E176" s="20">
        <v>138772524.6</v>
      </c>
      <c r="F176" s="22">
        <f t="shared" si="5"/>
        <v>0.0838618579224043</v>
      </c>
      <c r="G176" s="22">
        <f t="shared" si="6"/>
        <v>0.724294762812148</v>
      </c>
    </row>
    <row r="177" spans="1:7">
      <c r="A177" s="21" t="s">
        <v>207</v>
      </c>
      <c r="B177" s="22" t="s">
        <v>18</v>
      </c>
      <c r="C177" s="20">
        <v>5718444.6</v>
      </c>
      <c r="D177" s="20">
        <v>111167312.65</v>
      </c>
      <c r="E177" s="20">
        <v>75996478.38</v>
      </c>
      <c r="F177" s="22">
        <f t="shared" si="5"/>
        <v>0.0514399823444864</v>
      </c>
      <c r="G177" s="22">
        <f t="shared" si="6"/>
        <v>0.462795579739073</v>
      </c>
    </row>
    <row r="178" spans="1:7">
      <c r="A178" s="21" t="s">
        <v>208</v>
      </c>
      <c r="B178" s="22" t="s">
        <v>23</v>
      </c>
      <c r="C178" s="20">
        <v>5859776.06</v>
      </c>
      <c r="D178" s="20">
        <v>100492370.78</v>
      </c>
      <c r="E178" s="20">
        <v>53474256.21</v>
      </c>
      <c r="F178" s="22">
        <f t="shared" si="5"/>
        <v>0.0583106559683853</v>
      </c>
      <c r="G178" s="22">
        <f t="shared" si="6"/>
        <v>0.87926635922441</v>
      </c>
    </row>
    <row r="179" spans="1:7">
      <c r="A179" s="21" t="s">
        <v>209</v>
      </c>
      <c r="B179" s="22" t="s">
        <v>18</v>
      </c>
      <c r="C179" s="20">
        <v>2057062.64</v>
      </c>
      <c r="D179" s="20">
        <v>36510794</v>
      </c>
      <c r="E179" s="20">
        <v>11200364.17</v>
      </c>
      <c r="F179" s="22">
        <f t="shared" si="5"/>
        <v>0.0563412189830766</v>
      </c>
      <c r="G179" s="22">
        <f t="shared" si="6"/>
        <v>2.25978632889398</v>
      </c>
    </row>
    <row r="180" spans="1:7">
      <c r="A180" s="21" t="s">
        <v>210</v>
      </c>
      <c r="B180" s="22" t="s">
        <v>44</v>
      </c>
      <c r="C180" s="20">
        <v>6042245.58</v>
      </c>
      <c r="D180" s="20">
        <v>39441679.96</v>
      </c>
      <c r="E180" s="20">
        <v>32787822.61</v>
      </c>
      <c r="F180" s="22">
        <f t="shared" si="5"/>
        <v>0.153194427471846</v>
      </c>
      <c r="G180" s="22">
        <f t="shared" si="6"/>
        <v>0.202936847290696</v>
      </c>
    </row>
    <row r="181" spans="1:7">
      <c r="A181" s="21" t="s">
        <v>211</v>
      </c>
      <c r="B181" s="22" t="s">
        <v>33</v>
      </c>
      <c r="C181" s="20">
        <v>1911952.75</v>
      </c>
      <c r="D181" s="20">
        <v>36244980.68</v>
      </c>
      <c r="E181" s="20">
        <v>25590390.73</v>
      </c>
      <c r="F181" s="22">
        <f t="shared" si="5"/>
        <v>0.0527508282286109</v>
      </c>
      <c r="G181" s="22">
        <f t="shared" si="6"/>
        <v>0.416351202387444</v>
      </c>
    </row>
    <row r="182" spans="1:7">
      <c r="A182" s="21" t="s">
        <v>212</v>
      </c>
      <c r="B182" s="22" t="s">
        <v>247</v>
      </c>
      <c r="C182" s="20">
        <v>13277117.64</v>
      </c>
      <c r="D182" s="20">
        <v>230898491.9</v>
      </c>
      <c r="E182" s="20">
        <v>81745902.91</v>
      </c>
      <c r="F182" s="22">
        <f t="shared" si="5"/>
        <v>0.0575019677727051</v>
      </c>
      <c r="G182" s="22">
        <f t="shared" si="6"/>
        <v>1.82458794484432</v>
      </c>
    </row>
    <row r="183" spans="1:7">
      <c r="A183" s="21" t="s">
        <v>214</v>
      </c>
      <c r="B183" s="22" t="s">
        <v>232</v>
      </c>
      <c r="C183" s="20">
        <v>52516801.52</v>
      </c>
      <c r="D183" s="20">
        <v>1029108003.73</v>
      </c>
      <c r="E183" s="20">
        <v>562217173.45</v>
      </c>
      <c r="F183" s="22">
        <f t="shared" si="5"/>
        <v>0.0510313799228584</v>
      </c>
      <c r="G183" s="22">
        <f t="shared" si="6"/>
        <v>0.830445693102831</v>
      </c>
    </row>
    <row r="184" spans="1:7">
      <c r="A184" s="21" t="s">
        <v>215</v>
      </c>
      <c r="B184" s="15" t="s">
        <v>242</v>
      </c>
      <c r="C184" s="20">
        <v>5296876.29</v>
      </c>
      <c r="D184" s="20">
        <v>17794489.08</v>
      </c>
      <c r="E184" s="20">
        <v>7188113.4</v>
      </c>
      <c r="F184" s="22">
        <f t="shared" si="5"/>
        <v>0.297669478802479</v>
      </c>
      <c r="G184" s="22">
        <f t="shared" si="6"/>
        <v>1.47554373307466</v>
      </c>
    </row>
    <row r="185" spans="1:7">
      <c r="A185" s="21" t="s">
        <v>216</v>
      </c>
      <c r="B185" s="22" t="s">
        <v>33</v>
      </c>
      <c r="C185" s="20">
        <v>14413448.2</v>
      </c>
      <c r="D185" s="20">
        <v>13489310.56</v>
      </c>
      <c r="E185" s="20">
        <v>10590614.98</v>
      </c>
      <c r="F185" s="22">
        <f t="shared" si="5"/>
        <v>1.06850888604643</v>
      </c>
      <c r="G185" s="22">
        <f t="shared" si="6"/>
        <v>0.273704179169395</v>
      </c>
    </row>
  </sheetData>
  <mergeCells count="1">
    <mergeCell ref="A1:A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174"/>
  <sheetViews>
    <sheetView tabSelected="1" workbookViewId="0">
      <pane ySplit="3" topLeftCell="A46" activePane="bottomLeft" state="frozen"/>
      <selection/>
      <selection pane="bottomLeft" activeCell="K14" sqref="K14"/>
    </sheetView>
  </sheetViews>
  <sheetFormatPr defaultColWidth="9" defaultRowHeight="13.5" outlineLevelCol="3"/>
  <cols>
    <col min="1" max="1" width="6.5" customWidth="true"/>
    <col min="2" max="2" width="37.1083333333333" style="2" customWidth="true"/>
    <col min="3" max="3" width="22" customWidth="true"/>
    <col min="4" max="4" width="13.125" style="3" customWidth="true"/>
  </cols>
  <sheetData>
    <row r="1" spans="1:1">
      <c r="A1" t="s">
        <v>248</v>
      </c>
    </row>
    <row r="2" ht="26" customHeight="true" spans="1:4">
      <c r="A2" s="4" t="s">
        <v>249</v>
      </c>
      <c r="B2" s="4"/>
      <c r="C2" s="4"/>
      <c r="D2" s="4"/>
    </row>
    <row r="3" s="1" customFormat="true" ht="31" customHeight="true" spans="1:4">
      <c r="A3" s="5" t="s">
        <v>0</v>
      </c>
      <c r="B3" s="6" t="s">
        <v>2</v>
      </c>
      <c r="C3" s="7" t="s">
        <v>3</v>
      </c>
      <c r="D3" s="8" t="s">
        <v>250</v>
      </c>
    </row>
    <row r="4" s="1" customFormat="true" spans="1:4">
      <c r="A4" s="9">
        <v>1</v>
      </c>
      <c r="B4" s="10" t="s">
        <v>31</v>
      </c>
      <c r="C4" s="11" t="s">
        <v>251</v>
      </c>
      <c r="D4" s="12">
        <v>30</v>
      </c>
    </row>
    <row r="5" s="1" customFormat="true" spans="1:4">
      <c r="A5" s="9">
        <v>2</v>
      </c>
      <c r="B5" s="10" t="s">
        <v>39</v>
      </c>
      <c r="C5" s="11" t="s">
        <v>252</v>
      </c>
      <c r="D5" s="12">
        <v>30</v>
      </c>
    </row>
    <row r="6" s="1" customFormat="true" spans="1:4">
      <c r="A6" s="9">
        <v>3</v>
      </c>
      <c r="B6" s="10" t="s">
        <v>50</v>
      </c>
      <c r="C6" s="11" t="s">
        <v>253</v>
      </c>
      <c r="D6" s="12">
        <v>30</v>
      </c>
    </row>
    <row r="7" s="1" customFormat="true" spans="1:4">
      <c r="A7" s="9">
        <v>4</v>
      </c>
      <c r="B7" s="10" t="s">
        <v>76</v>
      </c>
      <c r="C7" s="11" t="s">
        <v>254</v>
      </c>
      <c r="D7" s="12">
        <v>30</v>
      </c>
    </row>
    <row r="8" s="1" customFormat="true" spans="1:4">
      <c r="A8" s="9">
        <v>5</v>
      </c>
      <c r="B8" s="10" t="s">
        <v>91</v>
      </c>
      <c r="C8" s="11" t="s">
        <v>255</v>
      </c>
      <c r="D8" s="13">
        <v>10</v>
      </c>
    </row>
    <row r="9" s="1" customFormat="true" spans="1:4">
      <c r="A9" s="9">
        <v>6</v>
      </c>
      <c r="B9" s="10" t="s">
        <v>177</v>
      </c>
      <c r="C9" s="11" t="s">
        <v>256</v>
      </c>
      <c r="D9" s="13">
        <v>50</v>
      </c>
    </row>
    <row r="10" s="1" customFormat="true" spans="1:4">
      <c r="A10" s="9">
        <v>7</v>
      </c>
      <c r="B10" s="10" t="s">
        <v>183</v>
      </c>
      <c r="C10" s="11" t="s">
        <v>257</v>
      </c>
      <c r="D10" s="12">
        <v>30</v>
      </c>
    </row>
    <row r="11" s="1" customFormat="true" spans="1:4">
      <c r="A11" s="9">
        <v>8</v>
      </c>
      <c r="B11" s="10" t="s">
        <v>22</v>
      </c>
      <c r="C11" s="11" t="s">
        <v>258</v>
      </c>
      <c r="D11" s="12">
        <v>30</v>
      </c>
    </row>
    <row r="12" s="1" customFormat="true" spans="1:4">
      <c r="A12" s="9">
        <v>9</v>
      </c>
      <c r="B12" s="10" t="s">
        <v>25</v>
      </c>
      <c r="C12" s="11" t="s">
        <v>259</v>
      </c>
      <c r="D12" s="12">
        <v>30</v>
      </c>
    </row>
    <row r="13" s="1" customFormat="true" spans="1:4">
      <c r="A13" s="9">
        <v>10</v>
      </c>
      <c r="B13" s="10" t="s">
        <v>26</v>
      </c>
      <c r="C13" s="11" t="s">
        <v>260</v>
      </c>
      <c r="D13" s="12">
        <v>30</v>
      </c>
    </row>
    <row r="14" s="1" customFormat="true" spans="1:4">
      <c r="A14" s="9">
        <v>11</v>
      </c>
      <c r="B14" s="10" t="s">
        <v>65</v>
      </c>
      <c r="C14" s="11" t="s">
        <v>261</v>
      </c>
      <c r="D14" s="12">
        <v>30</v>
      </c>
    </row>
    <row r="15" s="1" customFormat="true" spans="1:4">
      <c r="A15" s="9">
        <v>12</v>
      </c>
      <c r="B15" s="10" t="s">
        <v>68</v>
      </c>
      <c r="C15" s="11" t="s">
        <v>262</v>
      </c>
      <c r="D15" s="13">
        <v>50</v>
      </c>
    </row>
    <row r="16" s="1" customFormat="true" spans="1:4">
      <c r="A16" s="9">
        <v>13</v>
      </c>
      <c r="B16" s="10" t="s">
        <v>75</v>
      </c>
      <c r="C16" s="11" t="s">
        <v>263</v>
      </c>
      <c r="D16" s="13">
        <v>50</v>
      </c>
    </row>
    <row r="17" s="1" customFormat="true" spans="1:4">
      <c r="A17" s="9">
        <v>14</v>
      </c>
      <c r="B17" s="10" t="s">
        <v>82</v>
      </c>
      <c r="C17" s="11" t="s">
        <v>264</v>
      </c>
      <c r="D17" s="13">
        <v>20</v>
      </c>
    </row>
    <row r="18" s="1" customFormat="true" spans="1:4">
      <c r="A18" s="9">
        <v>15</v>
      </c>
      <c r="B18" s="10" t="s">
        <v>83</v>
      </c>
      <c r="C18" s="11" t="s">
        <v>265</v>
      </c>
      <c r="D18" s="12">
        <v>30</v>
      </c>
    </row>
    <row r="19" s="1" customFormat="true" spans="1:4">
      <c r="A19" s="9">
        <v>16</v>
      </c>
      <c r="B19" s="10" t="s">
        <v>89</v>
      </c>
      <c r="C19" s="11" t="s">
        <v>266</v>
      </c>
      <c r="D19" s="12">
        <v>30</v>
      </c>
    </row>
    <row r="20" s="1" customFormat="true" spans="1:4">
      <c r="A20" s="9">
        <v>17</v>
      </c>
      <c r="B20" s="10" t="s">
        <v>107</v>
      </c>
      <c r="C20" s="11" t="s">
        <v>267</v>
      </c>
      <c r="D20" s="12">
        <v>60</v>
      </c>
    </row>
    <row r="21" s="1" customFormat="true" spans="1:4">
      <c r="A21" s="9">
        <v>18</v>
      </c>
      <c r="B21" s="10" t="s">
        <v>123</v>
      </c>
      <c r="C21" s="11" t="s">
        <v>268</v>
      </c>
      <c r="D21" s="13">
        <v>10</v>
      </c>
    </row>
    <row r="22" s="1" customFormat="true" spans="1:4">
      <c r="A22" s="9">
        <v>19</v>
      </c>
      <c r="B22" s="10" t="s">
        <v>125</v>
      </c>
      <c r="C22" s="11" t="s">
        <v>269</v>
      </c>
      <c r="D22" s="12">
        <v>30</v>
      </c>
    </row>
    <row r="23" s="1" customFormat="true" spans="1:4">
      <c r="A23" s="9">
        <v>20</v>
      </c>
      <c r="B23" s="10" t="s">
        <v>142</v>
      </c>
      <c r="C23" s="11" t="s">
        <v>270</v>
      </c>
      <c r="D23" s="12">
        <v>30</v>
      </c>
    </row>
    <row r="24" s="1" customFormat="true" spans="1:4">
      <c r="A24" s="9">
        <v>21</v>
      </c>
      <c r="B24" s="10" t="s">
        <v>150</v>
      </c>
      <c r="C24" s="11" t="s">
        <v>271</v>
      </c>
      <c r="D24" s="13">
        <v>50</v>
      </c>
    </row>
    <row r="25" s="1" customFormat="true" spans="1:4">
      <c r="A25" s="9">
        <v>22</v>
      </c>
      <c r="B25" s="10" t="s">
        <v>153</v>
      </c>
      <c r="C25" s="11" t="s">
        <v>272</v>
      </c>
      <c r="D25" s="12">
        <v>60</v>
      </c>
    </row>
    <row r="26" s="1" customFormat="true" spans="1:4">
      <c r="A26" s="9">
        <v>23</v>
      </c>
      <c r="B26" s="10" t="s">
        <v>163</v>
      </c>
      <c r="C26" s="11" t="s">
        <v>273</v>
      </c>
      <c r="D26" s="12">
        <v>30</v>
      </c>
    </row>
    <row r="27" s="1" customFormat="true" spans="1:4">
      <c r="A27" s="9">
        <v>24</v>
      </c>
      <c r="B27" s="10" t="s">
        <v>187</v>
      </c>
      <c r="C27" s="11" t="s">
        <v>274</v>
      </c>
      <c r="D27" s="13">
        <v>50</v>
      </c>
    </row>
    <row r="28" s="1" customFormat="true" spans="1:4">
      <c r="A28" s="9">
        <v>25</v>
      </c>
      <c r="B28" s="10" t="s">
        <v>197</v>
      </c>
      <c r="C28" s="11" t="s">
        <v>275</v>
      </c>
      <c r="D28" s="13">
        <v>50</v>
      </c>
    </row>
    <row r="29" s="1" customFormat="true" spans="1:4">
      <c r="A29" s="9">
        <v>26</v>
      </c>
      <c r="B29" s="10" t="s">
        <v>208</v>
      </c>
      <c r="C29" s="11" t="s">
        <v>276</v>
      </c>
      <c r="D29" s="13">
        <v>50</v>
      </c>
    </row>
    <row r="30" s="1" customFormat="true" spans="1:4">
      <c r="A30" s="9">
        <v>27</v>
      </c>
      <c r="B30" s="10" t="s">
        <v>126</v>
      </c>
      <c r="C30" s="11" t="s">
        <v>277</v>
      </c>
      <c r="D30" s="12">
        <v>30</v>
      </c>
    </row>
    <row r="31" s="1" customFormat="true" spans="1:4">
      <c r="A31" s="9">
        <v>28</v>
      </c>
      <c r="B31" s="10" t="s">
        <v>175</v>
      </c>
      <c r="C31" s="11" t="s">
        <v>278</v>
      </c>
      <c r="D31" s="13">
        <v>50</v>
      </c>
    </row>
    <row r="32" s="1" customFormat="true" spans="1:4">
      <c r="A32" s="9">
        <v>29</v>
      </c>
      <c r="B32" s="10" t="s">
        <v>62</v>
      </c>
      <c r="C32" s="11" t="s">
        <v>279</v>
      </c>
      <c r="D32" s="12">
        <v>30</v>
      </c>
    </row>
    <row r="33" s="1" customFormat="true" spans="1:4">
      <c r="A33" s="9">
        <v>30</v>
      </c>
      <c r="B33" s="10" t="s">
        <v>64</v>
      </c>
      <c r="C33" s="11" t="s">
        <v>280</v>
      </c>
      <c r="D33" s="13">
        <v>10</v>
      </c>
    </row>
    <row r="34" s="1" customFormat="true" spans="1:4">
      <c r="A34" s="9">
        <v>31</v>
      </c>
      <c r="B34" s="10" t="s">
        <v>74</v>
      </c>
      <c r="C34" s="11" t="s">
        <v>281</v>
      </c>
      <c r="D34" s="12">
        <v>30</v>
      </c>
    </row>
    <row r="35" s="1" customFormat="true" spans="1:4">
      <c r="A35" s="9">
        <v>32</v>
      </c>
      <c r="B35" s="10" t="s">
        <v>80</v>
      </c>
      <c r="C35" s="11" t="s">
        <v>282</v>
      </c>
      <c r="D35" s="12">
        <v>30</v>
      </c>
    </row>
    <row r="36" s="1" customFormat="true" spans="1:4">
      <c r="A36" s="9">
        <v>33</v>
      </c>
      <c r="B36" s="10" t="s">
        <v>93</v>
      </c>
      <c r="C36" s="11" t="s">
        <v>283</v>
      </c>
      <c r="D36" s="12">
        <v>30</v>
      </c>
    </row>
    <row r="37" s="1" customFormat="true" ht="15" customHeight="true" spans="1:4">
      <c r="A37" s="9">
        <v>34</v>
      </c>
      <c r="B37" s="10" t="s">
        <v>109</v>
      </c>
      <c r="C37" s="11" t="s">
        <v>284</v>
      </c>
      <c r="D37" s="13">
        <v>10</v>
      </c>
    </row>
    <row r="38" s="1" customFormat="true" ht="15" customHeight="true" spans="1:4">
      <c r="A38" s="9">
        <v>35</v>
      </c>
      <c r="B38" s="10" t="s">
        <v>111</v>
      </c>
      <c r="C38" s="11" t="s">
        <v>285</v>
      </c>
      <c r="D38" s="12">
        <v>30</v>
      </c>
    </row>
    <row r="39" s="1" customFormat="true" ht="15" customHeight="true" spans="1:4">
      <c r="A39" s="9">
        <v>36</v>
      </c>
      <c r="B39" s="10" t="s">
        <v>143</v>
      </c>
      <c r="C39" s="11" t="s">
        <v>286</v>
      </c>
      <c r="D39" s="12">
        <v>30</v>
      </c>
    </row>
    <row r="40" s="1" customFormat="true" ht="15" customHeight="true" spans="1:4">
      <c r="A40" s="9">
        <v>37</v>
      </c>
      <c r="B40" s="10" t="s">
        <v>161</v>
      </c>
      <c r="C40" s="11" t="s">
        <v>287</v>
      </c>
      <c r="D40" s="12">
        <v>30</v>
      </c>
    </row>
    <row r="41" s="1" customFormat="true" ht="15" customHeight="true" spans="1:4">
      <c r="A41" s="9">
        <v>38</v>
      </c>
      <c r="B41" s="10" t="s">
        <v>188</v>
      </c>
      <c r="C41" s="11" t="s">
        <v>288</v>
      </c>
      <c r="D41" s="12">
        <v>30</v>
      </c>
    </row>
    <row r="42" s="1" customFormat="true" ht="15" customHeight="true" spans="1:4">
      <c r="A42" s="9">
        <v>39</v>
      </c>
      <c r="B42" s="10" t="s">
        <v>196</v>
      </c>
      <c r="C42" s="11" t="s">
        <v>289</v>
      </c>
      <c r="D42" s="12">
        <v>30</v>
      </c>
    </row>
    <row r="43" s="1" customFormat="true" ht="15" customHeight="true" spans="1:4">
      <c r="A43" s="9">
        <v>40</v>
      </c>
      <c r="B43" s="10" t="s">
        <v>95</v>
      </c>
      <c r="C43" s="11" t="s">
        <v>290</v>
      </c>
      <c r="D43" s="12">
        <v>60</v>
      </c>
    </row>
    <row r="44" s="1" customFormat="true" ht="15" customHeight="true" spans="1:4">
      <c r="A44" s="9">
        <v>41</v>
      </c>
      <c r="B44" s="10" t="s">
        <v>120</v>
      </c>
      <c r="C44" s="11" t="s">
        <v>291</v>
      </c>
      <c r="D44" s="12">
        <v>30</v>
      </c>
    </row>
    <row r="45" s="1" customFormat="true" ht="15" customHeight="true" spans="1:4">
      <c r="A45" s="9">
        <v>42</v>
      </c>
      <c r="B45" s="10" t="s">
        <v>128</v>
      </c>
      <c r="C45" s="11" t="s">
        <v>292</v>
      </c>
      <c r="D45" s="13">
        <v>10</v>
      </c>
    </row>
    <row r="46" s="1" customFormat="true" ht="15" customHeight="true" spans="1:4">
      <c r="A46" s="9">
        <v>43</v>
      </c>
      <c r="B46" s="10" t="s">
        <v>159</v>
      </c>
      <c r="C46" s="11" t="s">
        <v>293</v>
      </c>
      <c r="D46" s="12">
        <v>30</v>
      </c>
    </row>
    <row r="47" s="1" customFormat="true" spans="1:4">
      <c r="A47" s="9">
        <v>44</v>
      </c>
      <c r="B47" s="10" t="s">
        <v>40</v>
      </c>
      <c r="C47" s="11" t="s">
        <v>294</v>
      </c>
      <c r="D47" s="12">
        <v>30</v>
      </c>
    </row>
    <row r="48" s="1" customFormat="true" spans="1:4">
      <c r="A48" s="9">
        <v>45</v>
      </c>
      <c r="B48" s="10" t="s">
        <v>60</v>
      </c>
      <c r="C48" s="11" t="s">
        <v>295</v>
      </c>
      <c r="D48" s="12">
        <v>30</v>
      </c>
    </row>
    <row r="49" s="1" customFormat="true" spans="1:4">
      <c r="A49" s="9">
        <v>46</v>
      </c>
      <c r="B49" s="10" t="s">
        <v>66</v>
      </c>
      <c r="C49" s="11" t="s">
        <v>296</v>
      </c>
      <c r="D49" s="13">
        <v>10</v>
      </c>
    </row>
    <row r="50" s="1" customFormat="true" spans="1:4">
      <c r="A50" s="9">
        <v>47</v>
      </c>
      <c r="B50" s="10" t="s">
        <v>102</v>
      </c>
      <c r="C50" s="11" t="s">
        <v>297</v>
      </c>
      <c r="D50" s="13">
        <v>20</v>
      </c>
    </row>
    <row r="51" s="1" customFormat="true" spans="1:4">
      <c r="A51" s="9">
        <v>48</v>
      </c>
      <c r="B51" s="10" t="s">
        <v>114</v>
      </c>
      <c r="C51" s="11" t="s">
        <v>298</v>
      </c>
      <c r="D51" s="13">
        <v>20</v>
      </c>
    </row>
    <row r="52" s="1" customFormat="true" spans="1:4">
      <c r="A52" s="9">
        <v>49</v>
      </c>
      <c r="B52" s="10" t="s">
        <v>132</v>
      </c>
      <c r="C52" s="11" t="s">
        <v>299</v>
      </c>
      <c r="D52" s="12">
        <v>30</v>
      </c>
    </row>
    <row r="53" s="1" customFormat="true" spans="1:4">
      <c r="A53" s="9">
        <v>50</v>
      </c>
      <c r="B53" s="10" t="s">
        <v>136</v>
      </c>
      <c r="C53" s="11" t="s">
        <v>300</v>
      </c>
      <c r="D53" s="12">
        <v>30</v>
      </c>
    </row>
    <row r="54" s="1" customFormat="true" spans="1:4">
      <c r="A54" s="9">
        <v>51</v>
      </c>
      <c r="B54" s="10" t="s">
        <v>212</v>
      </c>
      <c r="C54" s="11" t="s">
        <v>301</v>
      </c>
      <c r="D54" s="13">
        <v>50</v>
      </c>
    </row>
    <row r="55" s="1" customFormat="true" spans="1:4">
      <c r="A55" s="9">
        <v>52</v>
      </c>
      <c r="B55" s="10" t="s">
        <v>48</v>
      </c>
      <c r="C55" s="11" t="s">
        <v>302</v>
      </c>
      <c r="D55" s="12">
        <v>30</v>
      </c>
    </row>
    <row r="56" s="1" customFormat="true" spans="1:4">
      <c r="A56" s="9">
        <v>53</v>
      </c>
      <c r="B56" s="10" t="s">
        <v>104</v>
      </c>
      <c r="C56" s="11" t="s">
        <v>303</v>
      </c>
      <c r="D56" s="13">
        <v>10</v>
      </c>
    </row>
    <row r="57" s="1" customFormat="true" spans="1:4">
      <c r="A57" s="9">
        <v>54</v>
      </c>
      <c r="B57" s="10" t="s">
        <v>113</v>
      </c>
      <c r="C57" s="11" t="s">
        <v>304</v>
      </c>
      <c r="D57" s="12">
        <v>30</v>
      </c>
    </row>
    <row r="58" s="1" customFormat="true" spans="1:4">
      <c r="A58" s="9">
        <v>55</v>
      </c>
      <c r="B58" s="10" t="s">
        <v>116</v>
      </c>
      <c r="C58" s="11" t="s">
        <v>305</v>
      </c>
      <c r="D58" s="12">
        <v>30</v>
      </c>
    </row>
    <row r="59" s="1" customFormat="true" spans="1:4">
      <c r="A59" s="9">
        <v>56</v>
      </c>
      <c r="B59" s="10" t="s">
        <v>164</v>
      </c>
      <c r="C59" s="11" t="s">
        <v>306</v>
      </c>
      <c r="D59" s="12">
        <v>30</v>
      </c>
    </row>
    <row r="60" s="1" customFormat="true" spans="1:4">
      <c r="A60" s="9">
        <v>57</v>
      </c>
      <c r="B60" s="10" t="s">
        <v>13</v>
      </c>
      <c r="C60" s="11" t="s">
        <v>307</v>
      </c>
      <c r="D60" s="13">
        <v>20</v>
      </c>
    </row>
    <row r="61" s="1" customFormat="true" spans="1:4">
      <c r="A61" s="9">
        <v>58</v>
      </c>
      <c r="B61" s="10" t="s">
        <v>58</v>
      </c>
      <c r="C61" s="11" t="s">
        <v>308</v>
      </c>
      <c r="D61" s="12">
        <v>30</v>
      </c>
    </row>
    <row r="62" s="1" customFormat="true" spans="1:4">
      <c r="A62" s="9">
        <v>59</v>
      </c>
      <c r="B62" s="10" t="s">
        <v>146</v>
      </c>
      <c r="C62" s="11" t="s">
        <v>309</v>
      </c>
      <c r="D62" s="12">
        <v>30</v>
      </c>
    </row>
    <row r="63" s="1" customFormat="true" spans="1:4">
      <c r="A63" s="9">
        <v>60</v>
      </c>
      <c r="B63" s="10" t="s">
        <v>203</v>
      </c>
      <c r="C63" s="11" t="s">
        <v>310</v>
      </c>
      <c r="D63" s="12">
        <v>60</v>
      </c>
    </row>
    <row r="64" s="1" customFormat="true" spans="1:4">
      <c r="A64" s="9">
        <v>61</v>
      </c>
      <c r="B64" s="10" t="s">
        <v>54</v>
      </c>
      <c r="C64" s="11" t="s">
        <v>311</v>
      </c>
      <c r="D64" s="13">
        <v>10</v>
      </c>
    </row>
    <row r="65" s="1" customFormat="true" spans="1:4">
      <c r="A65" s="9">
        <v>62</v>
      </c>
      <c r="B65" s="10" t="s">
        <v>79</v>
      </c>
      <c r="C65" s="11" t="s">
        <v>312</v>
      </c>
      <c r="D65" s="12">
        <v>30</v>
      </c>
    </row>
    <row r="66" s="1" customFormat="true" spans="1:4">
      <c r="A66" s="9">
        <v>63</v>
      </c>
      <c r="B66" s="10" t="s">
        <v>81</v>
      </c>
      <c r="C66" s="11" t="s">
        <v>313</v>
      </c>
      <c r="D66" s="13">
        <v>50</v>
      </c>
    </row>
    <row r="67" s="1" customFormat="true" spans="1:4">
      <c r="A67" s="9">
        <v>64</v>
      </c>
      <c r="B67" s="10" t="s">
        <v>106</v>
      </c>
      <c r="C67" s="11" t="s">
        <v>314</v>
      </c>
      <c r="D67" s="12">
        <v>60</v>
      </c>
    </row>
    <row r="68" s="1" customFormat="true" spans="1:4">
      <c r="A68" s="9">
        <v>65</v>
      </c>
      <c r="B68" s="10" t="s">
        <v>108</v>
      </c>
      <c r="C68" s="11" t="s">
        <v>315</v>
      </c>
      <c r="D68" s="12">
        <v>30</v>
      </c>
    </row>
    <row r="69" s="1" customFormat="true" spans="1:4">
      <c r="A69" s="9">
        <v>66</v>
      </c>
      <c r="B69" s="10" t="s">
        <v>110</v>
      </c>
      <c r="C69" s="11" t="s">
        <v>316</v>
      </c>
      <c r="D69" s="13">
        <v>50</v>
      </c>
    </row>
    <row r="70" s="1" customFormat="true" spans="1:4">
      <c r="A70" s="9">
        <v>67</v>
      </c>
      <c r="B70" s="10" t="s">
        <v>135</v>
      </c>
      <c r="C70" s="11" t="s">
        <v>317</v>
      </c>
      <c r="D70" s="12">
        <v>30</v>
      </c>
    </row>
    <row r="71" s="1" customFormat="true" spans="1:4">
      <c r="A71" s="9">
        <v>68</v>
      </c>
      <c r="B71" s="10" t="s">
        <v>15</v>
      </c>
      <c r="C71" s="11" t="s">
        <v>318</v>
      </c>
      <c r="D71" s="13">
        <v>50</v>
      </c>
    </row>
    <row r="72" s="1" customFormat="true" spans="1:4">
      <c r="A72" s="9">
        <v>69</v>
      </c>
      <c r="B72" s="10" t="s">
        <v>24</v>
      </c>
      <c r="C72" s="11" t="s">
        <v>319</v>
      </c>
      <c r="D72" s="12">
        <v>30</v>
      </c>
    </row>
    <row r="73" s="1" customFormat="true" spans="1:4">
      <c r="A73" s="9">
        <v>70</v>
      </c>
      <c r="B73" s="10" t="s">
        <v>30</v>
      </c>
      <c r="C73" s="11" t="s">
        <v>320</v>
      </c>
      <c r="D73" s="12">
        <v>30</v>
      </c>
    </row>
    <row r="74" s="1" customFormat="true" spans="1:4">
      <c r="A74" s="9">
        <v>71</v>
      </c>
      <c r="B74" s="10" t="s">
        <v>34</v>
      </c>
      <c r="C74" s="11" t="s">
        <v>321</v>
      </c>
      <c r="D74" s="13">
        <v>10</v>
      </c>
    </row>
    <row r="75" s="1" customFormat="true" spans="1:4">
      <c r="A75" s="9">
        <v>72</v>
      </c>
      <c r="B75" s="10" t="s">
        <v>36</v>
      </c>
      <c r="C75" s="11" t="s">
        <v>322</v>
      </c>
      <c r="D75" s="12">
        <v>30</v>
      </c>
    </row>
    <row r="76" s="1" customFormat="true" spans="1:4">
      <c r="A76" s="9">
        <v>73</v>
      </c>
      <c r="B76" s="10" t="s">
        <v>56</v>
      </c>
      <c r="C76" s="11" t="s">
        <v>323</v>
      </c>
      <c r="D76" s="12">
        <v>30</v>
      </c>
    </row>
    <row r="77" s="1" customFormat="true" spans="1:4">
      <c r="A77" s="9">
        <v>74</v>
      </c>
      <c r="B77" s="10" t="s">
        <v>88</v>
      </c>
      <c r="C77" s="11" t="s">
        <v>324</v>
      </c>
      <c r="D77" s="12">
        <v>30</v>
      </c>
    </row>
    <row r="78" s="1" customFormat="true" spans="1:4">
      <c r="A78" s="9">
        <v>75</v>
      </c>
      <c r="B78" s="10" t="s">
        <v>105</v>
      </c>
      <c r="C78" s="11" t="s">
        <v>325</v>
      </c>
      <c r="D78" s="12">
        <v>30</v>
      </c>
    </row>
    <row r="79" s="1" customFormat="true" spans="1:4">
      <c r="A79" s="9">
        <v>76</v>
      </c>
      <c r="B79" s="10" t="s">
        <v>124</v>
      </c>
      <c r="C79" s="11" t="s">
        <v>326</v>
      </c>
      <c r="D79" s="12">
        <v>30</v>
      </c>
    </row>
    <row r="80" s="1" customFormat="true" spans="1:4">
      <c r="A80" s="9">
        <v>77</v>
      </c>
      <c r="B80" s="10" t="s">
        <v>144</v>
      </c>
      <c r="C80" s="11" t="s">
        <v>327</v>
      </c>
      <c r="D80" s="12">
        <v>30</v>
      </c>
    </row>
    <row r="81" s="1" customFormat="true" spans="1:4">
      <c r="A81" s="9">
        <v>78</v>
      </c>
      <c r="B81" s="10" t="s">
        <v>117</v>
      </c>
      <c r="C81" s="11" t="s">
        <v>328</v>
      </c>
      <c r="D81" s="12">
        <v>30</v>
      </c>
    </row>
    <row r="82" s="1" customFormat="true" spans="1:4">
      <c r="A82" s="9">
        <v>79</v>
      </c>
      <c r="B82" s="10" t="s">
        <v>134</v>
      </c>
      <c r="C82" s="11" t="s">
        <v>329</v>
      </c>
      <c r="D82" s="12">
        <v>30</v>
      </c>
    </row>
    <row r="83" s="1" customFormat="true" spans="1:4">
      <c r="A83" s="9">
        <v>80</v>
      </c>
      <c r="B83" s="10" t="s">
        <v>152</v>
      </c>
      <c r="C83" s="11" t="s">
        <v>330</v>
      </c>
      <c r="D83" s="12">
        <v>30</v>
      </c>
    </row>
    <row r="84" s="1" customFormat="true" spans="1:4">
      <c r="A84" s="9">
        <v>81</v>
      </c>
      <c r="B84" s="10" t="s">
        <v>170</v>
      </c>
      <c r="C84" s="11" t="s">
        <v>331</v>
      </c>
      <c r="D84" s="13">
        <v>50</v>
      </c>
    </row>
    <row r="85" s="1" customFormat="true" spans="1:4">
      <c r="A85" s="9">
        <v>82</v>
      </c>
      <c r="B85" s="10" t="s">
        <v>174</v>
      </c>
      <c r="C85" s="11" t="s">
        <v>332</v>
      </c>
      <c r="D85" s="12">
        <v>30</v>
      </c>
    </row>
    <row r="86" s="1" customFormat="true" spans="1:4">
      <c r="A86" s="9">
        <v>83</v>
      </c>
      <c r="B86" s="10" t="s">
        <v>206</v>
      </c>
      <c r="C86" s="11" t="s">
        <v>333</v>
      </c>
      <c r="D86" s="13">
        <v>50</v>
      </c>
    </row>
    <row r="87" s="1" customFormat="true" spans="1:4">
      <c r="A87" s="9">
        <v>84</v>
      </c>
      <c r="B87" s="10" t="s">
        <v>43</v>
      </c>
      <c r="C87" s="11" t="s">
        <v>334</v>
      </c>
      <c r="D87" s="13">
        <v>10</v>
      </c>
    </row>
    <row r="88" s="1" customFormat="true" spans="1:4">
      <c r="A88" s="9">
        <v>85</v>
      </c>
      <c r="B88" s="10" t="s">
        <v>45</v>
      </c>
      <c r="C88" s="11" t="s">
        <v>335</v>
      </c>
      <c r="D88" s="12">
        <v>30</v>
      </c>
    </row>
    <row r="89" s="1" customFormat="true" spans="1:4">
      <c r="A89" s="9">
        <v>86</v>
      </c>
      <c r="B89" s="10" t="s">
        <v>46</v>
      </c>
      <c r="C89" s="11" t="s">
        <v>336</v>
      </c>
      <c r="D89" s="12">
        <v>30</v>
      </c>
    </row>
    <row r="90" s="1" customFormat="true" spans="1:4">
      <c r="A90" s="9">
        <v>87</v>
      </c>
      <c r="B90" s="10" t="s">
        <v>67</v>
      </c>
      <c r="C90" s="11" t="s">
        <v>337</v>
      </c>
      <c r="D90" s="13">
        <v>50</v>
      </c>
    </row>
    <row r="91" s="1" customFormat="true" spans="1:4">
      <c r="A91" s="9">
        <v>88</v>
      </c>
      <c r="B91" s="10" t="s">
        <v>133</v>
      </c>
      <c r="C91" s="11" t="s">
        <v>338</v>
      </c>
      <c r="D91" s="12">
        <v>60</v>
      </c>
    </row>
    <row r="92" s="1" customFormat="true" spans="1:4">
      <c r="A92" s="9">
        <v>89</v>
      </c>
      <c r="B92" s="10" t="s">
        <v>137</v>
      </c>
      <c r="C92" s="11" t="s">
        <v>339</v>
      </c>
      <c r="D92" s="13">
        <v>20</v>
      </c>
    </row>
    <row r="93" s="1" customFormat="true" spans="1:4">
      <c r="A93" s="9">
        <v>90</v>
      </c>
      <c r="B93" s="10" t="s">
        <v>157</v>
      </c>
      <c r="C93" s="11" t="s">
        <v>340</v>
      </c>
      <c r="D93" s="12">
        <v>30</v>
      </c>
    </row>
    <row r="94" s="1" customFormat="true" spans="1:4">
      <c r="A94" s="9">
        <v>91</v>
      </c>
      <c r="B94" s="10" t="s">
        <v>189</v>
      </c>
      <c r="C94" s="11" t="s">
        <v>341</v>
      </c>
      <c r="D94" s="12">
        <v>30</v>
      </c>
    </row>
    <row r="95" s="1" customFormat="true" spans="1:4">
      <c r="A95" s="9">
        <v>92</v>
      </c>
      <c r="B95" s="10" t="s">
        <v>198</v>
      </c>
      <c r="C95" s="11" t="s">
        <v>342</v>
      </c>
      <c r="D95" s="13">
        <v>50</v>
      </c>
    </row>
    <row r="96" s="1" customFormat="true" spans="1:4">
      <c r="A96" s="9">
        <v>93</v>
      </c>
      <c r="B96" s="10" t="s">
        <v>210</v>
      </c>
      <c r="C96" s="11" t="s">
        <v>343</v>
      </c>
      <c r="D96" s="12">
        <v>30</v>
      </c>
    </row>
    <row r="97" s="1" customFormat="true" spans="1:4">
      <c r="A97" s="9">
        <v>94</v>
      </c>
      <c r="B97" s="10" t="s">
        <v>84</v>
      </c>
      <c r="C97" s="11" t="s">
        <v>344</v>
      </c>
      <c r="D97" s="12">
        <v>30</v>
      </c>
    </row>
    <row r="98" s="1" customFormat="true" spans="1:4">
      <c r="A98" s="9">
        <v>95</v>
      </c>
      <c r="B98" s="10" t="s">
        <v>17</v>
      </c>
      <c r="C98" s="11" t="s">
        <v>345</v>
      </c>
      <c r="D98" s="12">
        <v>30</v>
      </c>
    </row>
    <row r="99" s="1" customFormat="true" spans="1:4">
      <c r="A99" s="9">
        <v>96</v>
      </c>
      <c r="B99" s="10" t="s">
        <v>29</v>
      </c>
      <c r="C99" s="11" t="s">
        <v>346</v>
      </c>
      <c r="D99" s="13">
        <v>10</v>
      </c>
    </row>
    <row r="100" s="1" customFormat="true" spans="1:4">
      <c r="A100" s="9">
        <v>97</v>
      </c>
      <c r="B100" s="10" t="s">
        <v>47</v>
      </c>
      <c r="C100" s="11" t="s">
        <v>347</v>
      </c>
      <c r="D100" s="12">
        <v>30</v>
      </c>
    </row>
    <row r="101" s="1" customFormat="true" spans="1:4">
      <c r="A101" s="9">
        <v>98</v>
      </c>
      <c r="B101" s="10" t="s">
        <v>53</v>
      </c>
      <c r="C101" s="11" t="s">
        <v>348</v>
      </c>
      <c r="D101" s="13">
        <v>10</v>
      </c>
    </row>
    <row r="102" s="1" customFormat="true" spans="1:4">
      <c r="A102" s="9">
        <v>99</v>
      </c>
      <c r="B102" s="10" t="s">
        <v>61</v>
      </c>
      <c r="C102" s="11" t="s">
        <v>349</v>
      </c>
      <c r="D102" s="12">
        <v>30</v>
      </c>
    </row>
    <row r="103" s="1" customFormat="true" spans="1:4">
      <c r="A103" s="9">
        <v>100</v>
      </c>
      <c r="B103" s="10" t="s">
        <v>92</v>
      </c>
      <c r="C103" s="11" t="s">
        <v>350</v>
      </c>
      <c r="D103" s="13">
        <v>50</v>
      </c>
    </row>
    <row r="104" s="1" customFormat="true" spans="1:4">
      <c r="A104" s="9">
        <v>101</v>
      </c>
      <c r="B104" s="10" t="s">
        <v>98</v>
      </c>
      <c r="C104" s="11" t="s">
        <v>351</v>
      </c>
      <c r="D104" s="12">
        <v>30</v>
      </c>
    </row>
    <row r="105" s="1" customFormat="true" spans="1:4">
      <c r="A105" s="9">
        <v>102</v>
      </c>
      <c r="B105" s="10" t="s">
        <v>119</v>
      </c>
      <c r="C105" s="11" t="s">
        <v>352</v>
      </c>
      <c r="D105" s="12">
        <v>30</v>
      </c>
    </row>
    <row r="106" s="1" customFormat="true" spans="1:4">
      <c r="A106" s="9">
        <v>103</v>
      </c>
      <c r="B106" s="10" t="s">
        <v>129</v>
      </c>
      <c r="C106" s="11" t="s">
        <v>353</v>
      </c>
      <c r="D106" s="13">
        <v>10</v>
      </c>
    </row>
    <row r="107" s="1" customFormat="true" spans="1:4">
      <c r="A107" s="9">
        <v>104</v>
      </c>
      <c r="B107" s="10" t="s">
        <v>131</v>
      </c>
      <c r="C107" s="11" t="s">
        <v>354</v>
      </c>
      <c r="D107" s="12">
        <v>30</v>
      </c>
    </row>
    <row r="108" s="1" customFormat="true" spans="1:4">
      <c r="A108" s="9">
        <v>105</v>
      </c>
      <c r="B108" s="10" t="s">
        <v>139</v>
      </c>
      <c r="C108" s="11" t="s">
        <v>355</v>
      </c>
      <c r="D108" s="13">
        <v>20</v>
      </c>
    </row>
    <row r="109" s="1" customFormat="true" spans="1:4">
      <c r="A109" s="9">
        <v>106</v>
      </c>
      <c r="B109" s="10" t="s">
        <v>141</v>
      </c>
      <c r="C109" s="11" t="s">
        <v>356</v>
      </c>
      <c r="D109" s="12">
        <v>30</v>
      </c>
    </row>
    <row r="110" s="1" customFormat="true" spans="1:4">
      <c r="A110" s="9">
        <v>107</v>
      </c>
      <c r="B110" s="10" t="s">
        <v>149</v>
      </c>
      <c r="C110" s="11" t="s">
        <v>357</v>
      </c>
      <c r="D110" s="13">
        <v>10</v>
      </c>
    </row>
    <row r="111" s="1" customFormat="true" spans="1:4">
      <c r="A111" s="9">
        <v>108</v>
      </c>
      <c r="B111" s="10" t="s">
        <v>169</v>
      </c>
      <c r="C111" s="11" t="s">
        <v>358</v>
      </c>
      <c r="D111" s="12">
        <v>60</v>
      </c>
    </row>
    <row r="112" s="1" customFormat="true" spans="1:4">
      <c r="A112" s="9">
        <v>109</v>
      </c>
      <c r="B112" s="10" t="s">
        <v>173</v>
      </c>
      <c r="C112" s="11" t="s">
        <v>359</v>
      </c>
      <c r="D112" s="13">
        <v>10</v>
      </c>
    </row>
    <row r="113" s="1" customFormat="true" spans="1:4">
      <c r="A113" s="9">
        <v>110</v>
      </c>
      <c r="B113" s="10" t="s">
        <v>176</v>
      </c>
      <c r="C113" s="11" t="s">
        <v>360</v>
      </c>
      <c r="D113" s="12">
        <v>30</v>
      </c>
    </row>
    <row r="114" s="1" customFormat="true" spans="1:4">
      <c r="A114" s="9">
        <v>111</v>
      </c>
      <c r="B114" s="10" t="s">
        <v>178</v>
      </c>
      <c r="C114" s="11" t="s">
        <v>361</v>
      </c>
      <c r="D114" s="12">
        <v>30</v>
      </c>
    </row>
    <row r="115" s="1" customFormat="true" spans="1:4">
      <c r="A115" s="9">
        <v>112</v>
      </c>
      <c r="B115" s="10" t="s">
        <v>185</v>
      </c>
      <c r="C115" s="11" t="s">
        <v>362</v>
      </c>
      <c r="D115" s="12">
        <v>60</v>
      </c>
    </row>
    <row r="116" s="1" customFormat="true" spans="1:4">
      <c r="A116" s="9">
        <v>113</v>
      </c>
      <c r="B116" s="10" t="s">
        <v>207</v>
      </c>
      <c r="C116" s="11" t="s">
        <v>363</v>
      </c>
      <c r="D116" s="13">
        <v>50</v>
      </c>
    </row>
    <row r="117" s="1" customFormat="true" spans="1:4">
      <c r="A117" s="9">
        <v>114</v>
      </c>
      <c r="B117" s="10" t="s">
        <v>32</v>
      </c>
      <c r="C117" s="11" t="s">
        <v>364</v>
      </c>
      <c r="D117" s="12">
        <v>60</v>
      </c>
    </row>
    <row r="118" s="1" customFormat="true" spans="1:4">
      <c r="A118" s="9">
        <v>115</v>
      </c>
      <c r="B118" s="10" t="s">
        <v>35</v>
      </c>
      <c r="C118" s="11" t="s">
        <v>365</v>
      </c>
      <c r="D118" s="12">
        <v>30</v>
      </c>
    </row>
    <row r="119" s="1" customFormat="true" spans="1:4">
      <c r="A119" s="9">
        <v>116</v>
      </c>
      <c r="B119" s="10" t="s">
        <v>38</v>
      </c>
      <c r="C119" s="11" t="s">
        <v>366</v>
      </c>
      <c r="D119" s="13">
        <v>20</v>
      </c>
    </row>
    <row r="120" s="1" customFormat="true" spans="1:4">
      <c r="A120" s="9">
        <v>117</v>
      </c>
      <c r="B120" s="10" t="s">
        <v>42</v>
      </c>
      <c r="C120" s="11" t="s">
        <v>367</v>
      </c>
      <c r="D120" s="12">
        <v>30</v>
      </c>
    </row>
    <row r="121" s="1" customFormat="true" spans="1:4">
      <c r="A121" s="9">
        <v>118</v>
      </c>
      <c r="B121" s="10" t="s">
        <v>59</v>
      </c>
      <c r="C121" s="11" t="s">
        <v>368</v>
      </c>
      <c r="D121" s="12">
        <v>60</v>
      </c>
    </row>
    <row r="122" s="1" customFormat="true" spans="1:4">
      <c r="A122" s="9">
        <v>119</v>
      </c>
      <c r="B122" s="10" t="s">
        <v>73</v>
      </c>
      <c r="C122" s="11" t="s">
        <v>369</v>
      </c>
      <c r="D122" s="12">
        <v>30</v>
      </c>
    </row>
    <row r="123" s="1" customFormat="true" spans="1:4">
      <c r="A123" s="9">
        <v>120</v>
      </c>
      <c r="B123" s="10" t="s">
        <v>78</v>
      </c>
      <c r="C123" s="11" t="s">
        <v>370</v>
      </c>
      <c r="D123" s="12">
        <v>30</v>
      </c>
    </row>
    <row r="124" s="1" customFormat="true" spans="1:4">
      <c r="A124" s="9">
        <v>121</v>
      </c>
      <c r="B124" s="10" t="s">
        <v>87</v>
      </c>
      <c r="C124" s="11" t="s">
        <v>371</v>
      </c>
      <c r="D124" s="12">
        <v>30</v>
      </c>
    </row>
    <row r="125" s="1" customFormat="true" spans="1:4">
      <c r="A125" s="9">
        <v>122</v>
      </c>
      <c r="B125" s="10" t="s">
        <v>90</v>
      </c>
      <c r="C125" s="11" t="s">
        <v>372</v>
      </c>
      <c r="D125" s="12">
        <v>30</v>
      </c>
    </row>
    <row r="126" s="1" customFormat="true" spans="1:4">
      <c r="A126" s="9">
        <v>123</v>
      </c>
      <c r="B126" s="10" t="s">
        <v>100</v>
      </c>
      <c r="C126" s="11" t="s">
        <v>373</v>
      </c>
      <c r="D126" s="13">
        <v>20</v>
      </c>
    </row>
    <row r="127" s="1" customFormat="true" spans="1:4">
      <c r="A127" s="9">
        <v>124</v>
      </c>
      <c r="B127" s="10" t="s">
        <v>103</v>
      </c>
      <c r="C127" s="11" t="s">
        <v>374</v>
      </c>
      <c r="D127" s="12">
        <v>30</v>
      </c>
    </row>
    <row r="128" s="1" customFormat="true" spans="1:4">
      <c r="A128" s="9">
        <v>125</v>
      </c>
      <c r="B128" s="10" t="s">
        <v>112</v>
      </c>
      <c r="C128" s="11" t="s">
        <v>375</v>
      </c>
      <c r="D128" s="13">
        <v>20</v>
      </c>
    </row>
    <row r="129" s="1" customFormat="true" spans="1:4">
      <c r="A129" s="9">
        <v>126</v>
      </c>
      <c r="B129" s="10" t="s">
        <v>115</v>
      </c>
      <c r="C129" s="11" t="s">
        <v>376</v>
      </c>
      <c r="D129" s="12">
        <v>30</v>
      </c>
    </row>
    <row r="130" s="1" customFormat="true" spans="1:4">
      <c r="A130" s="9">
        <v>127</v>
      </c>
      <c r="B130" s="10" t="s">
        <v>147</v>
      </c>
      <c r="C130" s="11" t="s">
        <v>377</v>
      </c>
      <c r="D130" s="13">
        <v>20</v>
      </c>
    </row>
    <row r="131" s="1" customFormat="true" spans="1:4">
      <c r="A131" s="9">
        <v>128</v>
      </c>
      <c r="B131" s="10" t="s">
        <v>151</v>
      </c>
      <c r="C131" s="11" t="s">
        <v>378</v>
      </c>
      <c r="D131" s="12">
        <v>30</v>
      </c>
    </row>
    <row r="132" s="1" customFormat="true" spans="1:4">
      <c r="A132" s="9">
        <v>129</v>
      </c>
      <c r="B132" s="10" t="s">
        <v>156</v>
      </c>
      <c r="C132" s="11" t="s">
        <v>379</v>
      </c>
      <c r="D132" s="12">
        <v>30</v>
      </c>
    </row>
    <row r="133" s="1" customFormat="true" spans="1:4">
      <c r="A133" s="9">
        <v>130</v>
      </c>
      <c r="B133" s="10" t="s">
        <v>158</v>
      </c>
      <c r="C133" s="11" t="s">
        <v>380</v>
      </c>
      <c r="D133" s="13">
        <v>50</v>
      </c>
    </row>
    <row r="134" s="1" customFormat="true" spans="1:4">
      <c r="A134" s="9">
        <v>131</v>
      </c>
      <c r="B134" s="10" t="s">
        <v>160</v>
      </c>
      <c r="C134" s="11" t="s">
        <v>381</v>
      </c>
      <c r="D134" s="12">
        <v>60</v>
      </c>
    </row>
    <row r="135" s="1" customFormat="true" spans="1:4">
      <c r="A135" s="9">
        <v>132</v>
      </c>
      <c r="B135" s="10" t="s">
        <v>162</v>
      </c>
      <c r="C135" s="11" t="s">
        <v>382</v>
      </c>
      <c r="D135" s="13">
        <v>20</v>
      </c>
    </row>
    <row r="136" s="1" customFormat="true" spans="1:4">
      <c r="A136" s="9">
        <v>133</v>
      </c>
      <c r="B136" s="10" t="s">
        <v>168</v>
      </c>
      <c r="C136" s="11" t="s">
        <v>383</v>
      </c>
      <c r="D136" s="12">
        <v>60</v>
      </c>
    </row>
    <row r="137" s="1" customFormat="true" spans="1:4">
      <c r="A137" s="9">
        <v>134</v>
      </c>
      <c r="B137" s="10" t="s">
        <v>171</v>
      </c>
      <c r="C137" s="11" t="s">
        <v>384</v>
      </c>
      <c r="D137" s="13">
        <v>20</v>
      </c>
    </row>
    <row r="138" s="1" customFormat="true" spans="1:4">
      <c r="A138" s="9">
        <v>135</v>
      </c>
      <c r="B138" s="10" t="s">
        <v>180</v>
      </c>
      <c r="C138" s="11" t="s">
        <v>385</v>
      </c>
      <c r="D138" s="13">
        <v>20</v>
      </c>
    </row>
    <row r="139" s="1" customFormat="true" spans="1:4">
      <c r="A139" s="9">
        <v>136</v>
      </c>
      <c r="B139" s="10" t="s">
        <v>182</v>
      </c>
      <c r="C139" s="11" t="s">
        <v>386</v>
      </c>
      <c r="D139" s="13">
        <v>20</v>
      </c>
    </row>
    <row r="140" s="1" customFormat="true" spans="1:4">
      <c r="A140" s="9">
        <v>137</v>
      </c>
      <c r="B140" s="10" t="s">
        <v>191</v>
      </c>
      <c r="C140" s="11" t="s">
        <v>387</v>
      </c>
      <c r="D140" s="12">
        <v>30</v>
      </c>
    </row>
    <row r="141" s="1" customFormat="true" spans="1:4">
      <c r="A141" s="9">
        <v>138</v>
      </c>
      <c r="B141" s="10" t="s">
        <v>192</v>
      </c>
      <c r="C141" s="11" t="s">
        <v>388</v>
      </c>
      <c r="D141" s="13">
        <v>20</v>
      </c>
    </row>
    <row r="142" s="1" customFormat="true" spans="1:4">
      <c r="A142" s="9">
        <v>139</v>
      </c>
      <c r="B142" s="10" t="s">
        <v>194</v>
      </c>
      <c r="C142" s="11" t="s">
        <v>389</v>
      </c>
      <c r="D142" s="12">
        <v>60</v>
      </c>
    </row>
    <row r="143" s="1" customFormat="true" spans="1:4">
      <c r="A143" s="9">
        <v>140</v>
      </c>
      <c r="B143" s="10" t="s">
        <v>200</v>
      </c>
      <c r="C143" s="11" t="s">
        <v>390</v>
      </c>
      <c r="D143" s="13">
        <v>20</v>
      </c>
    </row>
    <row r="144" s="1" customFormat="true" spans="1:4">
      <c r="A144" s="9">
        <v>141</v>
      </c>
      <c r="B144" s="10" t="s">
        <v>211</v>
      </c>
      <c r="C144" s="11" t="s">
        <v>391</v>
      </c>
      <c r="D144" s="12">
        <v>30</v>
      </c>
    </row>
    <row r="145" s="1" customFormat="true" spans="1:4">
      <c r="A145" s="9">
        <v>142</v>
      </c>
      <c r="B145" s="10" t="s">
        <v>216</v>
      </c>
      <c r="C145" s="11" t="s">
        <v>392</v>
      </c>
      <c r="D145" s="12">
        <v>60</v>
      </c>
    </row>
    <row r="146" s="1" customFormat="true" spans="1:4">
      <c r="A146" s="9">
        <v>143</v>
      </c>
      <c r="B146" s="10" t="s">
        <v>51</v>
      </c>
      <c r="C146" s="11" t="s">
        <v>393</v>
      </c>
      <c r="D146" s="12">
        <v>30</v>
      </c>
    </row>
    <row r="147" s="1" customFormat="true" spans="1:4">
      <c r="A147" s="9">
        <v>144</v>
      </c>
      <c r="B147" s="10" t="s">
        <v>57</v>
      </c>
      <c r="C147" s="11" t="s">
        <v>394</v>
      </c>
      <c r="D147" s="13">
        <v>20</v>
      </c>
    </row>
    <row r="148" s="1" customFormat="true" spans="1:4">
      <c r="A148" s="9">
        <v>145</v>
      </c>
      <c r="B148" s="10" t="s">
        <v>72</v>
      </c>
      <c r="C148" s="11" t="s">
        <v>395</v>
      </c>
      <c r="D148" s="12">
        <v>30</v>
      </c>
    </row>
    <row r="149" s="1" customFormat="true" spans="1:4">
      <c r="A149" s="9">
        <v>146</v>
      </c>
      <c r="B149" s="10" t="s">
        <v>97</v>
      </c>
      <c r="C149" s="11" t="s">
        <v>396</v>
      </c>
      <c r="D149" s="13">
        <v>20</v>
      </c>
    </row>
    <row r="150" s="1" customFormat="true" spans="1:4">
      <c r="A150" s="9">
        <v>147</v>
      </c>
      <c r="B150" s="10" t="s">
        <v>99</v>
      </c>
      <c r="C150" s="11" t="s">
        <v>397</v>
      </c>
      <c r="D150" s="13">
        <v>20</v>
      </c>
    </row>
    <row r="151" s="1" customFormat="true" spans="1:4">
      <c r="A151" s="9">
        <v>148</v>
      </c>
      <c r="B151" s="10" t="s">
        <v>130</v>
      </c>
      <c r="C151" s="11" t="s">
        <v>398</v>
      </c>
      <c r="D151" s="13">
        <v>50</v>
      </c>
    </row>
    <row r="152" s="1" customFormat="true" spans="1:4">
      <c r="A152" s="9">
        <v>149</v>
      </c>
      <c r="B152" s="10" t="s">
        <v>138</v>
      </c>
      <c r="C152" s="11" t="s">
        <v>399</v>
      </c>
      <c r="D152" s="13">
        <v>20</v>
      </c>
    </row>
    <row r="153" s="1" customFormat="true" spans="1:4">
      <c r="A153" s="9">
        <v>150</v>
      </c>
      <c r="B153" s="10" t="s">
        <v>140</v>
      </c>
      <c r="C153" s="11" t="s">
        <v>400</v>
      </c>
      <c r="D153" s="13">
        <v>20</v>
      </c>
    </row>
    <row r="154" s="1" customFormat="true" spans="1:4">
      <c r="A154" s="9">
        <v>151</v>
      </c>
      <c r="B154" s="10" t="s">
        <v>145</v>
      </c>
      <c r="C154" s="11" t="s">
        <v>401</v>
      </c>
      <c r="D154" s="12">
        <v>60</v>
      </c>
    </row>
    <row r="155" s="1" customFormat="true" spans="1:4">
      <c r="A155" s="9">
        <v>152</v>
      </c>
      <c r="B155" s="10" t="s">
        <v>148</v>
      </c>
      <c r="C155" s="11" t="s">
        <v>402</v>
      </c>
      <c r="D155" s="12">
        <v>30</v>
      </c>
    </row>
    <row r="156" s="1" customFormat="true" spans="1:4">
      <c r="A156" s="9">
        <v>153</v>
      </c>
      <c r="B156" s="10" t="s">
        <v>154</v>
      </c>
      <c r="C156" s="11" t="s">
        <v>403</v>
      </c>
      <c r="D156" s="13">
        <v>10</v>
      </c>
    </row>
    <row r="157" s="1" customFormat="true" spans="1:4">
      <c r="A157" s="9">
        <v>154</v>
      </c>
      <c r="B157" s="10" t="s">
        <v>165</v>
      </c>
      <c r="C157" s="11" t="s">
        <v>404</v>
      </c>
      <c r="D157" s="13">
        <v>20</v>
      </c>
    </row>
    <row r="158" s="1" customFormat="true" spans="1:4">
      <c r="A158" s="9">
        <v>155</v>
      </c>
      <c r="B158" s="10" t="s">
        <v>172</v>
      </c>
      <c r="C158" s="11" t="s">
        <v>405</v>
      </c>
      <c r="D158" s="13">
        <v>20</v>
      </c>
    </row>
    <row r="159" s="1" customFormat="true" spans="1:4">
      <c r="A159" s="9">
        <v>156</v>
      </c>
      <c r="B159" s="10" t="s">
        <v>179</v>
      </c>
      <c r="C159" s="11" t="s">
        <v>406</v>
      </c>
      <c r="D159" s="13">
        <v>20</v>
      </c>
    </row>
    <row r="160" s="1" customFormat="true" spans="1:4">
      <c r="A160" s="9">
        <v>157</v>
      </c>
      <c r="B160" s="10" t="s">
        <v>181</v>
      </c>
      <c r="C160" s="11" t="s">
        <v>407</v>
      </c>
      <c r="D160" s="12">
        <v>30</v>
      </c>
    </row>
    <row r="161" s="1" customFormat="true" spans="1:4">
      <c r="A161" s="9">
        <v>158</v>
      </c>
      <c r="B161" s="10" t="s">
        <v>184</v>
      </c>
      <c r="C161" s="11" t="s">
        <v>408</v>
      </c>
      <c r="D161" s="12">
        <v>60</v>
      </c>
    </row>
    <row r="162" s="1" customFormat="true" spans="1:4">
      <c r="A162" s="9">
        <v>159</v>
      </c>
      <c r="B162" s="10" t="s">
        <v>186</v>
      </c>
      <c r="C162" s="11" t="s">
        <v>409</v>
      </c>
      <c r="D162" s="13">
        <v>20</v>
      </c>
    </row>
    <row r="163" s="1" customFormat="true" spans="1:4">
      <c r="A163" s="9">
        <v>160</v>
      </c>
      <c r="B163" s="10" t="s">
        <v>193</v>
      </c>
      <c r="C163" s="11" t="s">
        <v>410</v>
      </c>
      <c r="D163" s="13">
        <v>20</v>
      </c>
    </row>
    <row r="164" s="1" customFormat="true" spans="1:4">
      <c r="A164" s="9">
        <v>161</v>
      </c>
      <c r="B164" s="10" t="s">
        <v>195</v>
      </c>
      <c r="C164" s="11" t="s">
        <v>411</v>
      </c>
      <c r="D164" s="13">
        <v>20</v>
      </c>
    </row>
    <row r="165" s="1" customFormat="true" spans="1:4">
      <c r="A165" s="9">
        <v>162</v>
      </c>
      <c r="B165" s="10" t="s">
        <v>202</v>
      </c>
      <c r="C165" s="11" t="s">
        <v>412</v>
      </c>
      <c r="D165" s="12">
        <v>30</v>
      </c>
    </row>
    <row r="166" s="1" customFormat="true" spans="1:4">
      <c r="A166" s="9">
        <v>163</v>
      </c>
      <c r="B166" s="10" t="s">
        <v>204</v>
      </c>
      <c r="C166" s="11" t="s">
        <v>413</v>
      </c>
      <c r="D166" s="12">
        <v>30</v>
      </c>
    </row>
    <row r="167" s="1" customFormat="true" spans="1:4">
      <c r="A167" s="9">
        <v>164</v>
      </c>
      <c r="B167" s="10" t="s">
        <v>205</v>
      </c>
      <c r="C167" s="11" t="s">
        <v>414</v>
      </c>
      <c r="D167" s="12">
        <v>60</v>
      </c>
    </row>
    <row r="168" s="1" customFormat="true" spans="1:4">
      <c r="A168" s="9">
        <v>165</v>
      </c>
      <c r="B168" s="10" t="s">
        <v>215</v>
      </c>
      <c r="C168" s="11" t="s">
        <v>415</v>
      </c>
      <c r="D168" s="12">
        <v>60</v>
      </c>
    </row>
    <row r="169" s="1" customFormat="true" spans="1:4">
      <c r="A169" s="9">
        <v>166</v>
      </c>
      <c r="B169" s="10" t="s">
        <v>121</v>
      </c>
      <c r="C169" s="11" t="s">
        <v>416</v>
      </c>
      <c r="D169" s="13">
        <v>20</v>
      </c>
    </row>
    <row r="170" s="1" customFormat="true" spans="1:4">
      <c r="A170" s="9">
        <v>167</v>
      </c>
      <c r="B170" s="10" t="s">
        <v>199</v>
      </c>
      <c r="C170" s="11" t="s">
        <v>417</v>
      </c>
      <c r="D170" s="12">
        <v>60</v>
      </c>
    </row>
    <row r="171" s="1" customFormat="true" spans="1:4">
      <c r="A171" s="9">
        <v>168</v>
      </c>
      <c r="B171" s="10" t="s">
        <v>70</v>
      </c>
      <c r="C171" s="11" t="s">
        <v>418</v>
      </c>
      <c r="D171" s="13">
        <v>20</v>
      </c>
    </row>
    <row r="172" s="1" customFormat="true" spans="1:4">
      <c r="A172" s="9">
        <v>169</v>
      </c>
      <c r="B172" s="10" t="s">
        <v>201</v>
      </c>
      <c r="C172" s="11" t="s">
        <v>419</v>
      </c>
      <c r="D172" s="12">
        <v>30</v>
      </c>
    </row>
    <row r="173" s="1" customFormat="true" ht="14" customHeight="true" spans="1:4">
      <c r="A173" s="9">
        <v>170</v>
      </c>
      <c r="B173" s="10" t="s">
        <v>166</v>
      </c>
      <c r="C173" s="11" t="s">
        <v>420</v>
      </c>
      <c r="D173" s="13">
        <v>20</v>
      </c>
    </row>
    <row r="174" spans="1:4">
      <c r="A174" s="5" t="s">
        <v>12</v>
      </c>
      <c r="B174" s="5"/>
      <c r="C174" s="11"/>
      <c r="D174" s="14">
        <f>SUM(D4:D173)</f>
        <v>5450</v>
      </c>
    </row>
  </sheetData>
  <mergeCells count="1">
    <mergeCell ref="A2:D2"/>
  </mergeCells>
  <printOptions horizontalCentered="true"/>
  <pageMargins left="0.503472222222222" right="0.503472222222222" top="0.672916666666667" bottom="0.672916666666667" header="0.298611111111111" footer="0.2986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吴丽玉</dc:creator>
  <cp:lastModifiedBy>cqz</cp:lastModifiedBy>
  <dcterms:created xsi:type="dcterms:W3CDTF">2022-10-21T04:22:00Z</dcterms:created>
  <dcterms:modified xsi:type="dcterms:W3CDTF">2022-11-14T11:50:11Z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051DE3C44D3A4FA79B46552636C04531</vt:lpwstr>
  </property>
  <property fmtid="{D5CDD505-2E9C-101B-9397-08002B2CF9AE}" pid="3" name="KSOProductBuildVer">
    <vt:lpwstr>2052-11.8.2.10458</vt:lpwstr>
  </property>
  <property fmtid="{D5CDD505-2E9C-101B-9397-08002B2CF9AE}" pid="4" name="KSOReadingLayout">
    <vt:bool>true</vt:bool>
  </property>
</Properties>
</file>